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Early\Desktop\ModelOff\2017\Round 2\"/>
    </mc:Choice>
  </mc:AlternateContent>
  <bookViews>
    <workbookView xWindow="0" yWindow="0" windowWidth="20520" windowHeight="10995" activeTab="1"/>
  </bookViews>
  <sheets>
    <sheet name="Formats" sheetId="10" r:id="rId1"/>
    <sheet name="Workings" sheetId="11" r:id="rId2"/>
  </sheets>
  <definedNames>
    <definedName name="_xlnm._FilterDatabase" localSheetId="1" hidden="1">Workings!$B$26:$Z$458</definedName>
    <definedName name="AS2DocOpenMode" hidden="1">"AS2DocumentEdit"</definedName>
    <definedName name="IQ_ADDIN" hidden="1">"AUTO"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41603.6842939815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</definedNames>
  <calcPr calcId="15251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Y16" i="11" l="1"/>
  <c r="T19" i="11"/>
  <c r="T20" i="11"/>
  <c r="T18" i="11"/>
  <c r="K20" i="11"/>
  <c r="F27" i="11"/>
  <c r="J27" i="11" s="1"/>
  <c r="E27" i="11"/>
  <c r="G27" i="11" s="1"/>
  <c r="C27" i="11"/>
  <c r="D27" i="11" s="1"/>
  <c r="B28" i="11"/>
  <c r="X27" i="11" l="1"/>
  <c r="X29" i="11"/>
  <c r="X31" i="11"/>
  <c r="X33" i="11"/>
  <c r="X35" i="11"/>
  <c r="X37" i="11"/>
  <c r="X39" i="11"/>
  <c r="X41" i="11"/>
  <c r="X43" i="11"/>
  <c r="X45" i="11"/>
  <c r="X47" i="11"/>
  <c r="X49" i="11"/>
  <c r="X51" i="11"/>
  <c r="X53" i="11"/>
  <c r="X55" i="11"/>
  <c r="X57" i="11"/>
  <c r="X59" i="11"/>
  <c r="X61" i="11"/>
  <c r="X63" i="11"/>
  <c r="X65" i="11"/>
  <c r="X67" i="11"/>
  <c r="X69" i="11"/>
  <c r="X71" i="11"/>
  <c r="X73" i="11"/>
  <c r="X75" i="11"/>
  <c r="X77" i="11"/>
  <c r="X79" i="11"/>
  <c r="X81" i="11"/>
  <c r="X83" i="11"/>
  <c r="X85" i="11"/>
  <c r="X87" i="11"/>
  <c r="X89" i="11"/>
  <c r="X91" i="11"/>
  <c r="X93" i="11"/>
  <c r="X95" i="11"/>
  <c r="X97" i="11"/>
  <c r="X99" i="11"/>
  <c r="X101" i="11"/>
  <c r="X103" i="11"/>
  <c r="X105" i="11"/>
  <c r="X107" i="11"/>
  <c r="X109" i="11"/>
  <c r="X111" i="11"/>
  <c r="X113" i="11"/>
  <c r="X115" i="11"/>
  <c r="X117" i="11"/>
  <c r="X119" i="11"/>
  <c r="X121" i="11"/>
  <c r="X123" i="11"/>
  <c r="X125" i="11"/>
  <c r="X127" i="11"/>
  <c r="X129" i="11"/>
  <c r="X131" i="11"/>
  <c r="X133" i="11"/>
  <c r="X135" i="11"/>
  <c r="X137" i="11"/>
  <c r="X139" i="11"/>
  <c r="X141" i="11"/>
  <c r="X143" i="11"/>
  <c r="X145" i="11"/>
  <c r="X147" i="11"/>
  <c r="X149" i="11"/>
  <c r="X151" i="11"/>
  <c r="X153" i="11"/>
  <c r="X155" i="11"/>
  <c r="X157" i="11"/>
  <c r="X159" i="11"/>
  <c r="X161" i="11"/>
  <c r="X163" i="11"/>
  <c r="X165" i="11"/>
  <c r="X167" i="11"/>
  <c r="X169" i="11"/>
  <c r="X171" i="11"/>
  <c r="X173" i="11"/>
  <c r="X175" i="11"/>
  <c r="X177" i="11"/>
  <c r="X179" i="11"/>
  <c r="X181" i="11"/>
  <c r="X183" i="11"/>
  <c r="X185" i="11"/>
  <c r="X187" i="11"/>
  <c r="X189" i="11"/>
  <c r="X191" i="11"/>
  <c r="X193" i="11"/>
  <c r="X195" i="11"/>
  <c r="X28" i="11"/>
  <c r="X32" i="11"/>
  <c r="X36" i="11"/>
  <c r="X40" i="11"/>
  <c r="X44" i="11"/>
  <c r="X48" i="11"/>
  <c r="X52" i="11"/>
  <c r="X56" i="11"/>
  <c r="X60" i="11"/>
  <c r="X64" i="11"/>
  <c r="X68" i="11"/>
  <c r="X72" i="11"/>
  <c r="X76" i="11"/>
  <c r="X80" i="11"/>
  <c r="X84" i="11"/>
  <c r="X88" i="11"/>
  <c r="X92" i="11"/>
  <c r="X96" i="11"/>
  <c r="X100" i="11"/>
  <c r="X104" i="11"/>
  <c r="X108" i="11"/>
  <c r="X112" i="11"/>
  <c r="X116" i="11"/>
  <c r="X120" i="11"/>
  <c r="X124" i="11"/>
  <c r="X128" i="11"/>
  <c r="X132" i="11"/>
  <c r="X136" i="11"/>
  <c r="X140" i="11"/>
  <c r="X144" i="11"/>
  <c r="X148" i="11"/>
  <c r="X152" i="11"/>
  <c r="X156" i="11"/>
  <c r="X160" i="11"/>
  <c r="X164" i="11"/>
  <c r="X168" i="11"/>
  <c r="X172" i="11"/>
  <c r="X176" i="11"/>
  <c r="X180" i="11"/>
  <c r="X184" i="11"/>
  <c r="X188" i="11"/>
  <c r="X192" i="11"/>
  <c r="X196" i="11"/>
  <c r="X198" i="11"/>
  <c r="X200" i="11"/>
  <c r="X202" i="11"/>
  <c r="X204" i="11"/>
  <c r="X206" i="11"/>
  <c r="X208" i="11"/>
  <c r="X210" i="11"/>
  <c r="X212" i="11"/>
  <c r="X214" i="11"/>
  <c r="X216" i="11"/>
  <c r="X218" i="11"/>
  <c r="X220" i="11"/>
  <c r="X222" i="11"/>
  <c r="X224" i="11"/>
  <c r="X226" i="11"/>
  <c r="X228" i="11"/>
  <c r="X230" i="11"/>
  <c r="X232" i="11"/>
  <c r="X234" i="11"/>
  <c r="X236" i="11"/>
  <c r="X238" i="11"/>
  <c r="X240" i="11"/>
  <c r="X242" i="11"/>
  <c r="X244" i="11"/>
  <c r="X246" i="11"/>
  <c r="X248" i="11"/>
  <c r="X250" i="11"/>
  <c r="X252" i="11"/>
  <c r="X254" i="11"/>
  <c r="X256" i="11"/>
  <c r="X258" i="11"/>
  <c r="X260" i="11"/>
  <c r="X262" i="11"/>
  <c r="X264" i="11"/>
  <c r="X266" i="11"/>
  <c r="X268" i="11"/>
  <c r="X270" i="11"/>
  <c r="X272" i="11"/>
  <c r="X274" i="11"/>
  <c r="X276" i="11"/>
  <c r="X278" i="11"/>
  <c r="X280" i="11"/>
  <c r="X282" i="11"/>
  <c r="X284" i="11"/>
  <c r="X286" i="11"/>
  <c r="X288" i="11"/>
  <c r="X290" i="11"/>
  <c r="X292" i="11"/>
  <c r="X294" i="11"/>
  <c r="X296" i="11"/>
  <c r="X298" i="11"/>
  <c r="X300" i="11"/>
  <c r="X302" i="11"/>
  <c r="X304" i="11"/>
  <c r="X306" i="11"/>
  <c r="X308" i="11"/>
  <c r="X310" i="11"/>
  <c r="X312" i="11"/>
  <c r="X314" i="11"/>
  <c r="X316" i="11"/>
  <c r="X318" i="11"/>
  <c r="X320" i="11"/>
  <c r="X322" i="11"/>
  <c r="X324" i="11"/>
  <c r="X326" i="11"/>
  <c r="X328" i="11"/>
  <c r="X330" i="11"/>
  <c r="X332" i="11"/>
  <c r="X334" i="11"/>
  <c r="X336" i="11"/>
  <c r="X338" i="11"/>
  <c r="X340" i="11"/>
  <c r="X342" i="11"/>
  <c r="X344" i="11"/>
  <c r="X346" i="11"/>
  <c r="X348" i="11"/>
  <c r="X350" i="11"/>
  <c r="X352" i="11"/>
  <c r="X354" i="11"/>
  <c r="X356" i="11"/>
  <c r="X358" i="11"/>
  <c r="X360" i="11"/>
  <c r="X362" i="11"/>
  <c r="X364" i="11"/>
  <c r="X366" i="11"/>
  <c r="X368" i="11"/>
  <c r="X370" i="11"/>
  <c r="X372" i="11"/>
  <c r="X374" i="11"/>
  <c r="X376" i="11"/>
  <c r="X378" i="11"/>
  <c r="X380" i="11"/>
  <c r="X382" i="11"/>
  <c r="X384" i="11"/>
  <c r="X386" i="11"/>
  <c r="X388" i="11"/>
  <c r="X390" i="11"/>
  <c r="X392" i="11"/>
  <c r="X394" i="11"/>
  <c r="X396" i="11"/>
  <c r="X398" i="11"/>
  <c r="X400" i="11"/>
  <c r="X402" i="11"/>
  <c r="X404" i="11"/>
  <c r="X406" i="11"/>
  <c r="X408" i="11"/>
  <c r="X410" i="11"/>
  <c r="X412" i="11"/>
  <c r="X414" i="11"/>
  <c r="X416" i="11"/>
  <c r="X418" i="11"/>
  <c r="X420" i="11"/>
  <c r="X422" i="11"/>
  <c r="X424" i="11"/>
  <c r="X426" i="11"/>
  <c r="X428" i="11"/>
  <c r="X430" i="11"/>
  <c r="X432" i="11"/>
  <c r="X434" i="11"/>
  <c r="X436" i="11"/>
  <c r="X438" i="11"/>
  <c r="X440" i="11"/>
  <c r="X442" i="11"/>
  <c r="X444" i="11"/>
  <c r="X446" i="11"/>
  <c r="X448" i="11"/>
  <c r="X450" i="11"/>
  <c r="X30" i="11"/>
  <c r="X38" i="11"/>
  <c r="X46" i="11"/>
  <c r="X54" i="11"/>
  <c r="X62" i="11"/>
  <c r="X70" i="11"/>
  <c r="X78" i="11"/>
  <c r="X86" i="11"/>
  <c r="X94" i="11"/>
  <c r="X102" i="11"/>
  <c r="X110" i="11"/>
  <c r="X118" i="11"/>
  <c r="X126" i="11"/>
  <c r="X134" i="11"/>
  <c r="X142" i="11"/>
  <c r="X150" i="11"/>
  <c r="X158" i="11"/>
  <c r="X166" i="11"/>
  <c r="X174" i="11"/>
  <c r="X182" i="11"/>
  <c r="X190" i="11"/>
  <c r="X197" i="11"/>
  <c r="X201" i="11"/>
  <c r="X205" i="11"/>
  <c r="X209" i="11"/>
  <c r="X213" i="11"/>
  <c r="X217" i="11"/>
  <c r="X221" i="11"/>
  <c r="X225" i="11"/>
  <c r="X229" i="11"/>
  <c r="X233" i="11"/>
  <c r="X237" i="11"/>
  <c r="X241" i="11"/>
  <c r="X245" i="11"/>
  <c r="X249" i="11"/>
  <c r="X253" i="11"/>
  <c r="X257" i="11"/>
  <c r="X261" i="11"/>
  <c r="X265" i="11"/>
  <c r="X269" i="11"/>
  <c r="X273" i="11"/>
  <c r="X277" i="11"/>
  <c r="X281" i="11"/>
  <c r="X285" i="11"/>
  <c r="X289" i="11"/>
  <c r="X293" i="11"/>
  <c r="X297" i="11"/>
  <c r="X301" i="11"/>
  <c r="X305" i="11"/>
  <c r="X309" i="11"/>
  <c r="X313" i="11"/>
  <c r="X317" i="11"/>
  <c r="X321" i="11"/>
  <c r="X325" i="11"/>
  <c r="X329" i="11"/>
  <c r="X333" i="11"/>
  <c r="X337" i="11"/>
  <c r="X341" i="11"/>
  <c r="X345" i="11"/>
  <c r="X349" i="11"/>
  <c r="X353" i="11"/>
  <c r="X357" i="11"/>
  <c r="X361" i="11"/>
  <c r="X365" i="11"/>
  <c r="X369" i="11"/>
  <c r="X373" i="11"/>
  <c r="X377" i="11"/>
  <c r="X381" i="11"/>
  <c r="X385" i="11"/>
  <c r="X389" i="11"/>
  <c r="X393" i="11"/>
  <c r="X397" i="11"/>
  <c r="X401" i="11"/>
  <c r="X405" i="11"/>
  <c r="X409" i="11"/>
  <c r="X413" i="11"/>
  <c r="X417" i="11"/>
  <c r="X421" i="11"/>
  <c r="X425" i="11"/>
  <c r="X429" i="11"/>
  <c r="X433" i="11"/>
  <c r="X437" i="11"/>
  <c r="X441" i="11"/>
  <c r="X445" i="11"/>
  <c r="X449" i="11"/>
  <c r="X452" i="11"/>
  <c r="X454" i="11"/>
  <c r="X456" i="11"/>
  <c r="X458" i="11"/>
  <c r="X34" i="11"/>
  <c r="X42" i="11"/>
  <c r="X50" i="11"/>
  <c r="X58" i="11"/>
  <c r="X66" i="11"/>
  <c r="X74" i="11"/>
  <c r="X82" i="11"/>
  <c r="X90" i="11"/>
  <c r="X98" i="11"/>
  <c r="X106" i="11"/>
  <c r="X114" i="11"/>
  <c r="X122" i="11"/>
  <c r="X130" i="11"/>
  <c r="X138" i="11"/>
  <c r="X146" i="11"/>
  <c r="X154" i="11"/>
  <c r="X162" i="11"/>
  <c r="X170" i="11"/>
  <c r="X178" i="11"/>
  <c r="X186" i="11"/>
  <c r="X194" i="11"/>
  <c r="X199" i="11"/>
  <c r="X203" i="11"/>
  <c r="X207" i="11"/>
  <c r="X211" i="11"/>
  <c r="X215" i="11"/>
  <c r="X219" i="11"/>
  <c r="X223" i="11"/>
  <c r="X227" i="11"/>
  <c r="X231" i="11"/>
  <c r="X235" i="11"/>
  <c r="X239" i="11"/>
  <c r="X243" i="11"/>
  <c r="X247" i="11"/>
  <c r="X251" i="11"/>
  <c r="X255" i="11"/>
  <c r="X259" i="11"/>
  <c r="X263" i="11"/>
  <c r="X267" i="11"/>
  <c r="X271" i="11"/>
  <c r="X275" i="11"/>
  <c r="X279" i="11"/>
  <c r="X283" i="11"/>
  <c r="X287" i="11"/>
  <c r="X291" i="11"/>
  <c r="X295" i="11"/>
  <c r="X299" i="11"/>
  <c r="X303" i="11"/>
  <c r="X307" i="11"/>
  <c r="X311" i="11"/>
  <c r="X315" i="11"/>
  <c r="X319" i="11"/>
  <c r="X323" i="11"/>
  <c r="X327" i="11"/>
  <c r="X331" i="11"/>
  <c r="X335" i="11"/>
  <c r="X339" i="11"/>
  <c r="X343" i="11"/>
  <c r="X347" i="11"/>
  <c r="X351" i="11"/>
  <c r="X355" i="11"/>
  <c r="X359" i="11"/>
  <c r="X363" i="11"/>
  <c r="X367" i="11"/>
  <c r="X371" i="11"/>
  <c r="X375" i="11"/>
  <c r="X379" i="11"/>
  <c r="X383" i="11"/>
  <c r="X387" i="11"/>
  <c r="X391" i="11"/>
  <c r="X395" i="11"/>
  <c r="X399" i="11"/>
  <c r="X403" i="11"/>
  <c r="X407" i="11"/>
  <c r="X411" i="11"/>
  <c r="X415" i="11"/>
  <c r="X419" i="11"/>
  <c r="X423" i="11"/>
  <c r="X427" i="11"/>
  <c r="X431" i="11"/>
  <c r="X435" i="11"/>
  <c r="X439" i="11"/>
  <c r="X443" i="11"/>
  <c r="X447" i="11"/>
  <c r="X451" i="11"/>
  <c r="X453" i="11"/>
  <c r="X455" i="11"/>
  <c r="X457" i="11"/>
  <c r="T27" i="11"/>
  <c r="P27" i="11"/>
  <c r="O27" i="11"/>
  <c r="N27" i="11"/>
  <c r="H27" i="11"/>
  <c r="V27" i="11" s="1"/>
  <c r="F28" i="11"/>
  <c r="E28" i="11"/>
  <c r="G28" i="11" s="1"/>
  <c r="I27" i="11"/>
  <c r="L27" i="11" s="1"/>
  <c r="M27" i="11" s="1"/>
  <c r="B29" i="11"/>
  <c r="C28" i="11"/>
  <c r="A11" i="11"/>
  <c r="J28" i="11" l="1"/>
  <c r="P28" i="11"/>
  <c r="B30" i="11"/>
  <c r="F29" i="11"/>
  <c r="E29" i="11"/>
  <c r="G29" i="11" s="1"/>
  <c r="C29" i="11"/>
  <c r="I28" i="11"/>
  <c r="D28" i="11"/>
  <c r="T28" i="11" s="1"/>
  <c r="D29" i="11" l="1"/>
  <c r="O29" i="11" s="1"/>
  <c r="J29" i="11"/>
  <c r="P29" i="11"/>
  <c r="I29" i="11"/>
  <c r="O28" i="11"/>
  <c r="N28" i="11"/>
  <c r="H28" i="11"/>
  <c r="V28" i="11" s="1"/>
  <c r="L28" i="11"/>
  <c r="B31" i="11"/>
  <c r="F30" i="11"/>
  <c r="E30" i="11"/>
  <c r="G30" i="11" s="1"/>
  <c r="C30" i="11"/>
  <c r="N29" i="11" l="1"/>
  <c r="H29" i="11"/>
  <c r="V29" i="11" s="1"/>
  <c r="T29" i="11"/>
  <c r="D30" i="11"/>
  <c r="T30" i="11" s="1"/>
  <c r="J30" i="11"/>
  <c r="P30" i="11"/>
  <c r="B32" i="11"/>
  <c r="F31" i="11"/>
  <c r="E31" i="11"/>
  <c r="G31" i="11" s="1"/>
  <c r="C31" i="11"/>
  <c r="L29" i="11"/>
  <c r="M28" i="11"/>
  <c r="I30" i="11"/>
  <c r="N30" i="11" l="1"/>
  <c r="H30" i="11"/>
  <c r="V30" i="11" s="1"/>
  <c r="O30" i="11"/>
  <c r="D31" i="11"/>
  <c r="T31" i="11" s="1"/>
  <c r="J31" i="11"/>
  <c r="P31" i="11"/>
  <c r="I31" i="11"/>
  <c r="L30" i="11"/>
  <c r="M29" i="11"/>
  <c r="B33" i="11"/>
  <c r="F32" i="11"/>
  <c r="E32" i="11"/>
  <c r="G32" i="11" s="1"/>
  <c r="C32" i="11"/>
  <c r="O31" i="11" l="1"/>
  <c r="H31" i="11"/>
  <c r="V31" i="11" s="1"/>
  <c r="N31" i="11"/>
  <c r="D32" i="11"/>
  <c r="T32" i="11" s="1"/>
  <c r="J32" i="11"/>
  <c r="P32" i="11"/>
  <c r="B34" i="11"/>
  <c r="F33" i="11"/>
  <c r="E33" i="11"/>
  <c r="G33" i="11" s="1"/>
  <c r="C33" i="11"/>
  <c r="L31" i="11"/>
  <c r="M30" i="11"/>
  <c r="I32" i="11"/>
  <c r="H32" i="11" l="1"/>
  <c r="V32" i="11" s="1"/>
  <c r="O32" i="11"/>
  <c r="N32" i="11"/>
  <c r="D33" i="11"/>
  <c r="T33" i="11" s="1"/>
  <c r="J33" i="11"/>
  <c r="P33" i="11"/>
  <c r="I33" i="11"/>
  <c r="L32" i="11"/>
  <c r="M31" i="11"/>
  <c r="B35" i="11"/>
  <c r="F34" i="11"/>
  <c r="E34" i="11"/>
  <c r="G34" i="11" s="1"/>
  <c r="C34" i="11"/>
  <c r="H33" i="11" l="1"/>
  <c r="V33" i="11" s="1"/>
  <c r="N33" i="11"/>
  <c r="O33" i="11"/>
  <c r="D34" i="11"/>
  <c r="T34" i="11" s="1"/>
  <c r="J34" i="11"/>
  <c r="P34" i="11"/>
  <c r="I34" i="11"/>
  <c r="B36" i="11"/>
  <c r="F35" i="11"/>
  <c r="E35" i="11"/>
  <c r="G35" i="11" s="1"/>
  <c r="C35" i="11"/>
  <c r="L33" i="11"/>
  <c r="M32" i="11"/>
  <c r="O34" i="11" l="1"/>
  <c r="H34" i="11"/>
  <c r="V34" i="11" s="1"/>
  <c r="N34" i="11"/>
  <c r="D35" i="11"/>
  <c r="O35" i="11" s="1"/>
  <c r="J35" i="11"/>
  <c r="P35" i="11"/>
  <c r="L34" i="11"/>
  <c r="M33" i="11"/>
  <c r="B37" i="11"/>
  <c r="F36" i="11"/>
  <c r="E36" i="11"/>
  <c r="G36" i="11" s="1"/>
  <c r="C36" i="11"/>
  <c r="I35" i="11"/>
  <c r="H35" i="11" l="1"/>
  <c r="N35" i="11"/>
  <c r="T35" i="11"/>
  <c r="D36" i="11"/>
  <c r="O36" i="11" s="1"/>
  <c r="J36" i="11"/>
  <c r="P36" i="11"/>
  <c r="I36" i="11"/>
  <c r="B38" i="11"/>
  <c r="F37" i="11"/>
  <c r="E37" i="11"/>
  <c r="G37" i="11" s="1"/>
  <c r="C37" i="11"/>
  <c r="L35" i="11"/>
  <c r="M34" i="11"/>
  <c r="H36" i="11" l="1"/>
  <c r="V36" i="11" s="1"/>
  <c r="V35" i="11"/>
  <c r="N36" i="11"/>
  <c r="T36" i="11"/>
  <c r="D37" i="11"/>
  <c r="T37" i="11" s="1"/>
  <c r="J37" i="11"/>
  <c r="P37" i="11"/>
  <c r="I37" i="11"/>
  <c r="L36" i="11"/>
  <c r="M35" i="11"/>
  <c r="B39" i="11"/>
  <c r="F38" i="11"/>
  <c r="E38" i="11"/>
  <c r="G38" i="11" s="1"/>
  <c r="C38" i="11"/>
  <c r="N37" i="11" l="1"/>
  <c r="H37" i="11"/>
  <c r="V37" i="11" s="1"/>
  <c r="O37" i="11"/>
  <c r="D38" i="11"/>
  <c r="T38" i="11" s="1"/>
  <c r="J38" i="11"/>
  <c r="P38" i="11"/>
  <c r="B40" i="11"/>
  <c r="F39" i="11"/>
  <c r="E39" i="11"/>
  <c r="G39" i="11" s="1"/>
  <c r="C39" i="11"/>
  <c r="L37" i="11"/>
  <c r="M36" i="11"/>
  <c r="I38" i="11"/>
  <c r="N38" i="11" l="1"/>
  <c r="H38" i="11"/>
  <c r="V38" i="11" s="1"/>
  <c r="O38" i="11"/>
  <c r="D39" i="11"/>
  <c r="T39" i="11" s="1"/>
  <c r="J39" i="11"/>
  <c r="P39" i="11"/>
  <c r="I39" i="11"/>
  <c r="L38" i="11"/>
  <c r="M37" i="11"/>
  <c r="B41" i="11"/>
  <c r="F40" i="11"/>
  <c r="E40" i="11"/>
  <c r="G40" i="11" s="1"/>
  <c r="C40" i="11"/>
  <c r="O39" i="11" l="1"/>
  <c r="H39" i="11"/>
  <c r="V39" i="11" s="1"/>
  <c r="N39" i="11"/>
  <c r="D40" i="11"/>
  <c r="T40" i="11" s="1"/>
  <c r="J40" i="11"/>
  <c r="P40" i="11"/>
  <c r="B42" i="11"/>
  <c r="F41" i="11"/>
  <c r="E41" i="11"/>
  <c r="G41" i="11" s="1"/>
  <c r="C41" i="11"/>
  <c r="L39" i="11"/>
  <c r="M38" i="11"/>
  <c r="I40" i="11"/>
  <c r="N40" i="11" l="1"/>
  <c r="H40" i="11"/>
  <c r="V40" i="11" s="1"/>
  <c r="O40" i="11"/>
  <c r="D41" i="11"/>
  <c r="T41" i="11" s="1"/>
  <c r="J41" i="11"/>
  <c r="P41" i="11"/>
  <c r="I41" i="11"/>
  <c r="L40" i="11"/>
  <c r="M39" i="11"/>
  <c r="B43" i="11"/>
  <c r="F42" i="11"/>
  <c r="E42" i="11"/>
  <c r="G42" i="11" s="1"/>
  <c r="C42" i="11"/>
  <c r="N41" i="11"/>
  <c r="H41" i="11" l="1"/>
  <c r="V41" i="11" s="1"/>
  <c r="O41" i="11"/>
  <c r="D42" i="11"/>
  <c r="T42" i="11" s="1"/>
  <c r="J42" i="11"/>
  <c r="P42" i="11"/>
  <c r="B44" i="11"/>
  <c r="F43" i="11"/>
  <c r="E43" i="11"/>
  <c r="G43" i="11" s="1"/>
  <c r="C43" i="11"/>
  <c r="L41" i="11"/>
  <c r="M40" i="11"/>
  <c r="I42" i="11"/>
  <c r="N42" i="11" l="1"/>
  <c r="H42" i="11"/>
  <c r="V42" i="11" s="1"/>
  <c r="O42" i="11"/>
  <c r="D43" i="11"/>
  <c r="O43" i="11" s="1"/>
  <c r="J43" i="11"/>
  <c r="P43" i="11"/>
  <c r="I43" i="11"/>
  <c r="L42" i="11"/>
  <c r="M41" i="11"/>
  <c r="B45" i="11"/>
  <c r="F44" i="11"/>
  <c r="E44" i="11"/>
  <c r="G44" i="11" s="1"/>
  <c r="C44" i="11"/>
  <c r="H43" i="11" l="1"/>
  <c r="V43" i="11" s="1"/>
  <c r="N43" i="11"/>
  <c r="T43" i="11"/>
  <c r="D44" i="11"/>
  <c r="T44" i="11" s="1"/>
  <c r="J44" i="11"/>
  <c r="P44" i="11"/>
  <c r="B46" i="11"/>
  <c r="F45" i="11"/>
  <c r="E45" i="11"/>
  <c r="G45" i="11" s="1"/>
  <c r="C45" i="11"/>
  <c r="L43" i="11"/>
  <c r="M42" i="11"/>
  <c r="I44" i="11"/>
  <c r="N44" i="11" l="1"/>
  <c r="H44" i="11"/>
  <c r="V44" i="11" s="1"/>
  <c r="O44" i="11"/>
  <c r="D45" i="11"/>
  <c r="T45" i="11" s="1"/>
  <c r="J45" i="11"/>
  <c r="P45" i="11"/>
  <c r="I45" i="11"/>
  <c r="L44" i="11"/>
  <c r="M43" i="11"/>
  <c r="B47" i="11"/>
  <c r="F46" i="11"/>
  <c r="E46" i="11"/>
  <c r="G46" i="11" s="1"/>
  <c r="C46" i="11"/>
  <c r="N45" i="11"/>
  <c r="H45" i="11" l="1"/>
  <c r="V45" i="11" s="1"/>
  <c r="O45" i="11"/>
  <c r="D46" i="11"/>
  <c r="T46" i="11" s="1"/>
  <c r="J46" i="11"/>
  <c r="P46" i="11"/>
  <c r="B48" i="11"/>
  <c r="F47" i="11"/>
  <c r="E47" i="11"/>
  <c r="G47" i="11" s="1"/>
  <c r="C47" i="11"/>
  <c r="L45" i="11"/>
  <c r="M44" i="11"/>
  <c r="I46" i="11"/>
  <c r="N46" i="11" l="1"/>
  <c r="H46" i="11"/>
  <c r="V46" i="11" s="1"/>
  <c r="O46" i="11"/>
  <c r="J47" i="11"/>
  <c r="P47" i="11"/>
  <c r="I47" i="11"/>
  <c r="L47" i="11" s="1"/>
  <c r="L46" i="11"/>
  <c r="M46" i="11" s="1"/>
  <c r="M45" i="11"/>
  <c r="B49" i="11"/>
  <c r="F48" i="11"/>
  <c r="E48" i="11"/>
  <c r="G48" i="11" s="1"/>
  <c r="C48" i="11"/>
  <c r="D47" i="11"/>
  <c r="T47" i="11" s="1"/>
  <c r="M47" i="11" l="1"/>
  <c r="J48" i="11"/>
  <c r="P48" i="11"/>
  <c r="O47" i="11"/>
  <c r="N47" i="11"/>
  <c r="H47" i="11"/>
  <c r="V47" i="11" s="1"/>
  <c r="B50" i="11"/>
  <c r="F49" i="11"/>
  <c r="E49" i="11"/>
  <c r="G49" i="11" s="1"/>
  <c r="C49" i="11"/>
  <c r="D48" i="11"/>
  <c r="T48" i="11" s="1"/>
  <c r="I48" i="11"/>
  <c r="D49" i="11" l="1"/>
  <c r="O49" i="11" s="1"/>
  <c r="J49" i="11"/>
  <c r="P49" i="11"/>
  <c r="O48" i="11"/>
  <c r="N48" i="11"/>
  <c r="I49" i="11"/>
  <c r="L48" i="11"/>
  <c r="B51" i="11"/>
  <c r="F50" i="11"/>
  <c r="E50" i="11"/>
  <c r="G50" i="11" s="1"/>
  <c r="C50" i="11"/>
  <c r="H48" i="11"/>
  <c r="V48" i="11" s="1"/>
  <c r="H49" i="11" l="1"/>
  <c r="V49" i="11" s="1"/>
  <c r="N49" i="11"/>
  <c r="T49" i="11"/>
  <c r="D50" i="11"/>
  <c r="O50" i="11" s="1"/>
  <c r="J50" i="11"/>
  <c r="P50" i="11"/>
  <c r="L49" i="11"/>
  <c r="M48" i="11"/>
  <c r="B52" i="11"/>
  <c r="F51" i="11"/>
  <c r="E51" i="11"/>
  <c r="G51" i="11" s="1"/>
  <c r="C51" i="11"/>
  <c r="I50" i="11"/>
  <c r="N50" i="11" l="1"/>
  <c r="H50" i="11"/>
  <c r="V50" i="11" s="1"/>
  <c r="T50" i="11"/>
  <c r="D51" i="11"/>
  <c r="T51" i="11" s="1"/>
  <c r="J51" i="11"/>
  <c r="P51" i="11"/>
  <c r="I51" i="11"/>
  <c r="B53" i="11"/>
  <c r="F52" i="11"/>
  <c r="E52" i="11"/>
  <c r="G52" i="11" s="1"/>
  <c r="C52" i="11"/>
  <c r="L50" i="11"/>
  <c r="M49" i="11"/>
  <c r="H51" i="11" l="1"/>
  <c r="V51" i="11" s="1"/>
  <c r="O51" i="11"/>
  <c r="N51" i="11"/>
  <c r="D52" i="11"/>
  <c r="T52" i="11" s="1"/>
  <c r="J52" i="11"/>
  <c r="P52" i="11"/>
  <c r="I52" i="11"/>
  <c r="L51" i="11"/>
  <c r="M50" i="11"/>
  <c r="B54" i="11"/>
  <c r="F53" i="11"/>
  <c r="E53" i="11"/>
  <c r="G53" i="11" s="1"/>
  <c r="C53" i="11"/>
  <c r="H52" i="11" l="1"/>
  <c r="V52" i="11" s="1"/>
  <c r="N52" i="11"/>
  <c r="O52" i="11"/>
  <c r="D53" i="11"/>
  <c r="T53" i="11" s="1"/>
  <c r="J53" i="11"/>
  <c r="P53" i="11"/>
  <c r="B55" i="11"/>
  <c r="F54" i="11"/>
  <c r="E54" i="11"/>
  <c r="G54" i="11" s="1"/>
  <c r="C54" i="11"/>
  <c r="L52" i="11"/>
  <c r="M51" i="11"/>
  <c r="I53" i="11"/>
  <c r="H53" i="11" l="1"/>
  <c r="V53" i="11" s="1"/>
  <c r="O53" i="11"/>
  <c r="N53" i="11"/>
  <c r="D54" i="11"/>
  <c r="T54" i="11" s="1"/>
  <c r="J54" i="11"/>
  <c r="P54" i="11"/>
  <c r="I54" i="11"/>
  <c r="L53" i="11"/>
  <c r="M52" i="11"/>
  <c r="B56" i="11"/>
  <c r="F55" i="11"/>
  <c r="E55" i="11"/>
  <c r="G55" i="11" s="1"/>
  <c r="C55" i="11"/>
  <c r="N54" i="11"/>
  <c r="H54" i="11" l="1"/>
  <c r="V54" i="11" s="1"/>
  <c r="O54" i="11"/>
  <c r="D55" i="11"/>
  <c r="T55" i="11" s="1"/>
  <c r="J55" i="11"/>
  <c r="P55" i="11"/>
  <c r="B57" i="11"/>
  <c r="F56" i="11"/>
  <c r="E56" i="11"/>
  <c r="G56" i="11" s="1"/>
  <c r="C56" i="11"/>
  <c r="L54" i="11"/>
  <c r="M53" i="11"/>
  <c r="I55" i="11"/>
  <c r="N55" i="11" l="1"/>
  <c r="H55" i="11"/>
  <c r="V55" i="11" s="1"/>
  <c r="O55" i="11"/>
  <c r="D56" i="11"/>
  <c r="T56" i="11" s="1"/>
  <c r="J56" i="11"/>
  <c r="P56" i="11"/>
  <c r="I56" i="11"/>
  <c r="L55" i="11"/>
  <c r="M54" i="11"/>
  <c r="B58" i="11"/>
  <c r="F57" i="11"/>
  <c r="E57" i="11"/>
  <c r="G57" i="11" s="1"/>
  <c r="C57" i="11"/>
  <c r="N56" i="11" l="1"/>
  <c r="H56" i="11"/>
  <c r="V56" i="11" s="1"/>
  <c r="O56" i="11"/>
  <c r="D57" i="11"/>
  <c r="O57" i="11" s="1"/>
  <c r="J57" i="11"/>
  <c r="P57" i="11"/>
  <c r="B59" i="11"/>
  <c r="F58" i="11"/>
  <c r="E58" i="11"/>
  <c r="G58" i="11" s="1"/>
  <c r="C58" i="11"/>
  <c r="L56" i="11"/>
  <c r="M55" i="11"/>
  <c r="I57" i="11"/>
  <c r="N57" i="11" l="1"/>
  <c r="H57" i="11"/>
  <c r="V57" i="11" s="1"/>
  <c r="T57" i="11"/>
  <c r="J58" i="11"/>
  <c r="P58" i="11"/>
  <c r="I58" i="11"/>
  <c r="D58" i="11"/>
  <c r="T58" i="11" s="1"/>
  <c r="L57" i="11"/>
  <c r="M56" i="11"/>
  <c r="B60" i="11"/>
  <c r="F59" i="11"/>
  <c r="E59" i="11"/>
  <c r="G59" i="11" s="1"/>
  <c r="C59" i="11"/>
  <c r="D59" i="11" l="1"/>
  <c r="T59" i="11" s="1"/>
  <c r="J59" i="11"/>
  <c r="P59" i="11"/>
  <c r="O58" i="11"/>
  <c r="N58" i="11"/>
  <c r="H58" i="11"/>
  <c r="V58" i="11" s="1"/>
  <c r="B61" i="11"/>
  <c r="F60" i="11"/>
  <c r="E60" i="11"/>
  <c r="G60" i="11" s="1"/>
  <c r="C60" i="11"/>
  <c r="L58" i="11"/>
  <c r="M57" i="11"/>
  <c r="I59" i="11"/>
  <c r="O59" i="11" l="1"/>
  <c r="N59" i="11"/>
  <c r="H59" i="11"/>
  <c r="V59" i="11" s="1"/>
  <c r="J60" i="11"/>
  <c r="P60" i="11"/>
  <c r="I60" i="11"/>
  <c r="D60" i="11"/>
  <c r="H60" i="11" s="1"/>
  <c r="V60" i="11" s="1"/>
  <c r="L59" i="11"/>
  <c r="M58" i="11"/>
  <c r="B62" i="11"/>
  <c r="F61" i="11"/>
  <c r="E61" i="11"/>
  <c r="G61" i="11" s="1"/>
  <c r="C61" i="11"/>
  <c r="T60" i="11" l="1"/>
  <c r="J61" i="11"/>
  <c r="P61" i="11"/>
  <c r="D61" i="11"/>
  <c r="H61" i="11" s="1"/>
  <c r="V61" i="11" s="1"/>
  <c r="O60" i="11"/>
  <c r="N60" i="11"/>
  <c r="B63" i="11"/>
  <c r="F62" i="11"/>
  <c r="E62" i="11"/>
  <c r="G62" i="11" s="1"/>
  <c r="C62" i="11"/>
  <c r="L60" i="11"/>
  <c r="M60" i="11" s="1"/>
  <c r="M59" i="11"/>
  <c r="I61" i="11"/>
  <c r="T61" i="11" l="1"/>
  <c r="J62" i="11"/>
  <c r="P62" i="11"/>
  <c r="D62" i="11"/>
  <c r="H62" i="11" s="1"/>
  <c r="V62" i="11" s="1"/>
  <c r="I62" i="11"/>
  <c r="B64" i="11"/>
  <c r="F63" i="11"/>
  <c r="E63" i="11"/>
  <c r="G63" i="11" s="1"/>
  <c r="C63" i="11"/>
  <c r="L61" i="11"/>
  <c r="M61" i="11" s="1"/>
  <c r="O61" i="11"/>
  <c r="N61" i="11"/>
  <c r="T62" i="11" l="1"/>
  <c r="J63" i="11"/>
  <c r="P63" i="11"/>
  <c r="L62" i="11"/>
  <c r="M62" i="11" s="1"/>
  <c r="D63" i="11"/>
  <c r="O63" i="11" s="1"/>
  <c r="B65" i="11"/>
  <c r="F64" i="11"/>
  <c r="E64" i="11"/>
  <c r="G64" i="11" s="1"/>
  <c r="C64" i="11"/>
  <c r="I63" i="11"/>
  <c r="O62" i="11"/>
  <c r="N62" i="11"/>
  <c r="T63" i="11" l="1"/>
  <c r="N63" i="11"/>
  <c r="H63" i="11"/>
  <c r="V63" i="11" s="1"/>
  <c r="J64" i="11"/>
  <c r="P64" i="11"/>
  <c r="L63" i="11"/>
  <c r="M63" i="11" s="1"/>
  <c r="D64" i="11"/>
  <c r="O64" i="11" s="1"/>
  <c r="I64" i="11"/>
  <c r="B66" i="11"/>
  <c r="F65" i="11"/>
  <c r="E65" i="11"/>
  <c r="G65" i="11" s="1"/>
  <c r="C65" i="11"/>
  <c r="T64" i="11" l="1"/>
  <c r="H64" i="11"/>
  <c r="V64" i="11" s="1"/>
  <c r="N64" i="11"/>
  <c r="J65" i="11"/>
  <c r="P65" i="11"/>
  <c r="D65" i="11"/>
  <c r="B67" i="11"/>
  <c r="F66" i="11"/>
  <c r="E66" i="11"/>
  <c r="G66" i="11" s="1"/>
  <c r="C66" i="11"/>
  <c r="I65" i="11"/>
  <c r="L64" i="11"/>
  <c r="M64" i="11" s="1"/>
  <c r="H65" i="11" l="1"/>
  <c r="V65" i="11" s="1"/>
  <c r="T65" i="11"/>
  <c r="J66" i="11"/>
  <c r="P66" i="11"/>
  <c r="L65" i="11"/>
  <c r="M65" i="11" s="1"/>
  <c r="D66" i="11"/>
  <c r="I66" i="11"/>
  <c r="B68" i="11"/>
  <c r="F67" i="11"/>
  <c r="E67" i="11"/>
  <c r="G67" i="11" s="1"/>
  <c r="C67" i="11"/>
  <c r="O65" i="11"/>
  <c r="N65" i="11"/>
  <c r="H66" i="11" l="1"/>
  <c r="V66" i="11" s="1"/>
  <c r="T66" i="11"/>
  <c r="J67" i="11"/>
  <c r="P67" i="11"/>
  <c r="I67" i="11"/>
  <c r="L66" i="11"/>
  <c r="M66" i="11" s="1"/>
  <c r="D67" i="11"/>
  <c r="H67" i="11" s="1"/>
  <c r="V67" i="11" s="1"/>
  <c r="B69" i="11"/>
  <c r="F68" i="11"/>
  <c r="E68" i="11"/>
  <c r="G68" i="11" s="1"/>
  <c r="C68" i="11"/>
  <c r="O66" i="11"/>
  <c r="N66" i="11"/>
  <c r="T67" i="11" l="1"/>
  <c r="L67" i="11"/>
  <c r="M67" i="11" s="1"/>
  <c r="J68" i="11"/>
  <c r="P68" i="11"/>
  <c r="D68" i="11"/>
  <c r="H68" i="11" s="1"/>
  <c r="V68" i="11" s="1"/>
  <c r="B70" i="11"/>
  <c r="F69" i="11"/>
  <c r="E69" i="11"/>
  <c r="G69" i="11" s="1"/>
  <c r="C69" i="11"/>
  <c r="O67" i="11"/>
  <c r="N67" i="11"/>
  <c r="I68" i="11"/>
  <c r="T68" i="11" l="1"/>
  <c r="J69" i="11"/>
  <c r="P69" i="11"/>
  <c r="D69" i="11"/>
  <c r="H69" i="11" s="1"/>
  <c r="V69" i="11" s="1"/>
  <c r="I69" i="11"/>
  <c r="B71" i="11"/>
  <c r="F70" i="11"/>
  <c r="E70" i="11"/>
  <c r="G70" i="11" s="1"/>
  <c r="C70" i="11"/>
  <c r="L68" i="11"/>
  <c r="M68" i="11" s="1"/>
  <c r="O68" i="11"/>
  <c r="N68" i="11"/>
  <c r="T69" i="11" l="1"/>
  <c r="J70" i="11"/>
  <c r="P70" i="11"/>
  <c r="L69" i="11"/>
  <c r="M69" i="11" s="1"/>
  <c r="B72" i="11"/>
  <c r="F71" i="11"/>
  <c r="E71" i="11"/>
  <c r="G71" i="11" s="1"/>
  <c r="C71" i="11"/>
  <c r="D70" i="11"/>
  <c r="T70" i="11" s="1"/>
  <c r="I70" i="11"/>
  <c r="O69" i="11"/>
  <c r="N69" i="11"/>
  <c r="L70" i="11" l="1"/>
  <c r="M70" i="11" s="1"/>
  <c r="J71" i="11"/>
  <c r="P71" i="11"/>
  <c r="I71" i="11"/>
  <c r="O70" i="11"/>
  <c r="N70" i="11"/>
  <c r="B73" i="11"/>
  <c r="F72" i="11"/>
  <c r="E72" i="11"/>
  <c r="G72" i="11" s="1"/>
  <c r="C72" i="11"/>
  <c r="D71" i="11"/>
  <c r="O71" i="11" s="1"/>
  <c r="H70" i="11"/>
  <c r="L71" i="11" l="1"/>
  <c r="M71" i="11" s="1"/>
  <c r="H71" i="11"/>
  <c r="V71" i="11" s="1"/>
  <c r="V70" i="11"/>
  <c r="T71" i="11"/>
  <c r="J72" i="11"/>
  <c r="P72" i="11"/>
  <c r="N71" i="11"/>
  <c r="D72" i="11"/>
  <c r="H72" i="11" s="1"/>
  <c r="V72" i="11" s="1"/>
  <c r="B74" i="11"/>
  <c r="F73" i="11"/>
  <c r="E73" i="11"/>
  <c r="G73" i="11" s="1"/>
  <c r="C73" i="11"/>
  <c r="I72" i="11"/>
  <c r="T72" i="11" l="1"/>
  <c r="J73" i="11"/>
  <c r="P73" i="11"/>
  <c r="D73" i="11"/>
  <c r="H73" i="11" s="1"/>
  <c r="V73" i="11" s="1"/>
  <c r="I73" i="11"/>
  <c r="B75" i="11"/>
  <c r="F74" i="11"/>
  <c r="E74" i="11"/>
  <c r="G74" i="11" s="1"/>
  <c r="C74" i="11"/>
  <c r="L72" i="11"/>
  <c r="M72" i="11" s="1"/>
  <c r="O72" i="11"/>
  <c r="N72" i="11"/>
  <c r="T73" i="11" l="1"/>
  <c r="J74" i="11"/>
  <c r="P74" i="11"/>
  <c r="L73" i="11"/>
  <c r="M73" i="11" s="1"/>
  <c r="D74" i="11"/>
  <c r="H74" i="11" s="1"/>
  <c r="V74" i="11" s="1"/>
  <c r="B76" i="11"/>
  <c r="F75" i="11"/>
  <c r="E75" i="11"/>
  <c r="G75" i="11" s="1"/>
  <c r="C75" i="11"/>
  <c r="I74" i="11"/>
  <c r="O73" i="11"/>
  <c r="N73" i="11"/>
  <c r="T74" i="11" l="1"/>
  <c r="J75" i="11"/>
  <c r="P75" i="11"/>
  <c r="L74" i="11"/>
  <c r="M74" i="11" s="1"/>
  <c r="D75" i="11"/>
  <c r="T75" i="11" s="1"/>
  <c r="I75" i="11"/>
  <c r="B77" i="11"/>
  <c r="F76" i="11"/>
  <c r="E76" i="11"/>
  <c r="G76" i="11" s="1"/>
  <c r="C76" i="11"/>
  <c r="O74" i="11"/>
  <c r="N74" i="11"/>
  <c r="H75" i="11" l="1"/>
  <c r="V75" i="11" s="1"/>
  <c r="J76" i="11"/>
  <c r="P76" i="11"/>
  <c r="O75" i="11"/>
  <c r="N75" i="11"/>
  <c r="D76" i="11"/>
  <c r="T76" i="11" s="1"/>
  <c r="B78" i="11"/>
  <c r="F77" i="11"/>
  <c r="E77" i="11"/>
  <c r="G77" i="11" s="1"/>
  <c r="C77" i="11"/>
  <c r="I76" i="11"/>
  <c r="L75" i="11"/>
  <c r="M75" i="11" s="1"/>
  <c r="J77" i="11" l="1"/>
  <c r="P77" i="11"/>
  <c r="I77" i="11"/>
  <c r="B79" i="11"/>
  <c r="F78" i="11"/>
  <c r="E78" i="11"/>
  <c r="G78" i="11" s="1"/>
  <c r="C78" i="11"/>
  <c r="L76" i="11"/>
  <c r="M76" i="11" s="1"/>
  <c r="D77" i="11"/>
  <c r="O77" i="11" s="1"/>
  <c r="O76" i="11"/>
  <c r="N76" i="11"/>
  <c r="H76" i="11"/>
  <c r="V76" i="11" s="1"/>
  <c r="T77" i="11" l="1"/>
  <c r="H77" i="11"/>
  <c r="V77" i="11" s="1"/>
  <c r="L77" i="11"/>
  <c r="M77" i="11" s="1"/>
  <c r="J78" i="11"/>
  <c r="P78" i="11"/>
  <c r="N77" i="11"/>
  <c r="B80" i="11"/>
  <c r="F79" i="11"/>
  <c r="E79" i="11"/>
  <c r="G79" i="11" s="1"/>
  <c r="C79" i="11"/>
  <c r="D78" i="11"/>
  <c r="O78" i="11" s="1"/>
  <c r="I78" i="11"/>
  <c r="T78" i="11" l="1"/>
  <c r="L78" i="11"/>
  <c r="M78" i="11" s="1"/>
  <c r="J79" i="11"/>
  <c r="P79" i="11"/>
  <c r="D79" i="11"/>
  <c r="T79" i="11" s="1"/>
  <c r="N78" i="11"/>
  <c r="I79" i="11"/>
  <c r="B81" i="11"/>
  <c r="F80" i="11"/>
  <c r="E80" i="11"/>
  <c r="G80" i="11" s="1"/>
  <c r="C80" i="11"/>
  <c r="H78" i="11"/>
  <c r="V78" i="11" s="1"/>
  <c r="H79" i="11" l="1"/>
  <c r="V79" i="11" s="1"/>
  <c r="J80" i="11"/>
  <c r="P80" i="11"/>
  <c r="D80" i="11"/>
  <c r="T80" i="11" s="1"/>
  <c r="I80" i="11"/>
  <c r="L79" i="11"/>
  <c r="M79" i="11" s="1"/>
  <c r="B82" i="11"/>
  <c r="F81" i="11"/>
  <c r="E81" i="11"/>
  <c r="G81" i="11" s="1"/>
  <c r="C81" i="11"/>
  <c r="O79" i="11"/>
  <c r="N79" i="11"/>
  <c r="H80" i="11" l="1"/>
  <c r="V80" i="11" s="1"/>
  <c r="J81" i="11"/>
  <c r="P81" i="11"/>
  <c r="L80" i="11"/>
  <c r="M80" i="11" s="1"/>
  <c r="D81" i="11"/>
  <c r="B83" i="11"/>
  <c r="F82" i="11"/>
  <c r="E82" i="11"/>
  <c r="G82" i="11" s="1"/>
  <c r="C82" i="11"/>
  <c r="I81" i="11"/>
  <c r="L81" i="11" s="1"/>
  <c r="M81" i="11" s="1"/>
  <c r="O80" i="11"/>
  <c r="N80" i="11"/>
  <c r="H81" i="11" l="1"/>
  <c r="V81" i="11" s="1"/>
  <c r="T81" i="11"/>
  <c r="J82" i="11"/>
  <c r="P82" i="11"/>
  <c r="D82" i="11"/>
  <c r="H82" i="11" s="1"/>
  <c r="V82" i="11" s="1"/>
  <c r="I82" i="11"/>
  <c r="L82" i="11" s="1"/>
  <c r="M82" i="11" s="1"/>
  <c r="B84" i="11"/>
  <c r="F83" i="11"/>
  <c r="E83" i="11"/>
  <c r="G83" i="11" s="1"/>
  <c r="C83" i="11"/>
  <c r="O81" i="11"/>
  <c r="N81" i="11"/>
  <c r="T82" i="11" l="1"/>
  <c r="J83" i="11"/>
  <c r="P83" i="11"/>
  <c r="D83" i="11"/>
  <c r="T83" i="11" s="1"/>
  <c r="B85" i="11"/>
  <c r="F84" i="11"/>
  <c r="E84" i="11"/>
  <c r="G84" i="11" s="1"/>
  <c r="C84" i="11"/>
  <c r="I83" i="11"/>
  <c r="O82" i="11"/>
  <c r="N82" i="11"/>
  <c r="J84" i="11" l="1"/>
  <c r="P84" i="11"/>
  <c r="D84" i="11"/>
  <c r="T84" i="11" s="1"/>
  <c r="I84" i="11"/>
  <c r="B86" i="11"/>
  <c r="F85" i="11"/>
  <c r="E85" i="11"/>
  <c r="G85" i="11" s="1"/>
  <c r="C85" i="11"/>
  <c r="O83" i="11"/>
  <c r="N83" i="11"/>
  <c r="L83" i="11"/>
  <c r="M83" i="11" s="1"/>
  <c r="H83" i="11"/>
  <c r="V83" i="11" s="1"/>
  <c r="H84" i="11" l="1"/>
  <c r="V84" i="11" s="1"/>
  <c r="J85" i="11"/>
  <c r="P85" i="11"/>
  <c r="L84" i="11"/>
  <c r="M84" i="11" s="1"/>
  <c r="D85" i="11"/>
  <c r="O85" i="11" s="1"/>
  <c r="B87" i="11"/>
  <c r="F86" i="11"/>
  <c r="E86" i="11"/>
  <c r="G86" i="11" s="1"/>
  <c r="C86" i="11"/>
  <c r="I85" i="11"/>
  <c r="O84" i="11"/>
  <c r="N84" i="11"/>
  <c r="T85" i="11" l="1"/>
  <c r="N85" i="11"/>
  <c r="H85" i="11"/>
  <c r="V85" i="11" s="1"/>
  <c r="J86" i="11"/>
  <c r="P86" i="11"/>
  <c r="L85" i="11"/>
  <c r="M85" i="11" s="1"/>
  <c r="D86" i="11"/>
  <c r="H86" i="11" s="1"/>
  <c r="V86" i="11" s="1"/>
  <c r="I86" i="11"/>
  <c r="L86" i="11" s="1"/>
  <c r="M86" i="11" s="1"/>
  <c r="B88" i="11"/>
  <c r="F87" i="11"/>
  <c r="E87" i="11"/>
  <c r="G87" i="11" s="1"/>
  <c r="C87" i="11"/>
  <c r="T86" i="11" l="1"/>
  <c r="J87" i="11"/>
  <c r="P87" i="11"/>
  <c r="D87" i="11"/>
  <c r="T87" i="11" s="1"/>
  <c r="B89" i="11"/>
  <c r="F88" i="11"/>
  <c r="E88" i="11"/>
  <c r="G88" i="11" s="1"/>
  <c r="C88" i="11"/>
  <c r="I87" i="11"/>
  <c r="O86" i="11"/>
  <c r="N86" i="11"/>
  <c r="J88" i="11" l="1"/>
  <c r="P88" i="11"/>
  <c r="D88" i="11"/>
  <c r="T88" i="11" s="1"/>
  <c r="I88" i="11"/>
  <c r="B90" i="11"/>
  <c r="F89" i="11"/>
  <c r="E89" i="11"/>
  <c r="G89" i="11" s="1"/>
  <c r="C89" i="11"/>
  <c r="O87" i="11"/>
  <c r="N87" i="11"/>
  <c r="L87" i="11"/>
  <c r="M87" i="11" s="1"/>
  <c r="H87" i="11"/>
  <c r="V87" i="11" s="1"/>
  <c r="H88" i="11" l="1"/>
  <c r="V88" i="11" s="1"/>
  <c r="J89" i="11"/>
  <c r="P89" i="11"/>
  <c r="L88" i="11"/>
  <c r="M88" i="11" s="1"/>
  <c r="B91" i="11"/>
  <c r="F90" i="11"/>
  <c r="E90" i="11"/>
  <c r="G90" i="11" s="1"/>
  <c r="C90" i="11"/>
  <c r="I89" i="11"/>
  <c r="D89" i="11"/>
  <c r="T89" i="11" s="1"/>
  <c r="O88" i="11"/>
  <c r="N88" i="11"/>
  <c r="J90" i="11" l="1"/>
  <c r="P90" i="11"/>
  <c r="L89" i="11"/>
  <c r="M89" i="11" s="1"/>
  <c r="I90" i="11"/>
  <c r="D90" i="11"/>
  <c r="T90" i="11" s="1"/>
  <c r="O89" i="11"/>
  <c r="N89" i="11"/>
  <c r="H89" i="11"/>
  <c r="V89" i="11" s="1"/>
  <c r="B92" i="11"/>
  <c r="F91" i="11"/>
  <c r="E91" i="11"/>
  <c r="G91" i="11" s="1"/>
  <c r="C91" i="11"/>
  <c r="J91" i="11" l="1"/>
  <c r="P91" i="11"/>
  <c r="H90" i="11"/>
  <c r="V90" i="11" s="1"/>
  <c r="L90" i="11"/>
  <c r="M90" i="11" s="1"/>
  <c r="O90" i="11"/>
  <c r="N90" i="11"/>
  <c r="D91" i="11"/>
  <c r="T91" i="11" s="1"/>
  <c r="B93" i="11"/>
  <c r="F92" i="11"/>
  <c r="E92" i="11"/>
  <c r="G92" i="11" s="1"/>
  <c r="C92" i="11"/>
  <c r="I91" i="11"/>
  <c r="L91" i="11" s="1"/>
  <c r="M91" i="11" s="1"/>
  <c r="J92" i="11" l="1"/>
  <c r="P92" i="11"/>
  <c r="N91" i="11"/>
  <c r="D92" i="11"/>
  <c r="O92" i="11" s="1"/>
  <c r="I92" i="11"/>
  <c r="B94" i="11"/>
  <c r="F93" i="11"/>
  <c r="E93" i="11"/>
  <c r="G93" i="11" s="1"/>
  <c r="C93" i="11"/>
  <c r="O91" i="11"/>
  <c r="H91" i="11"/>
  <c r="V91" i="11" s="1"/>
  <c r="T92" i="11" l="1"/>
  <c r="H92" i="11"/>
  <c r="V92" i="11" s="1"/>
  <c r="J93" i="11"/>
  <c r="P93" i="11"/>
  <c r="I93" i="11"/>
  <c r="D93" i="11"/>
  <c r="T93" i="11" s="1"/>
  <c r="B95" i="11"/>
  <c r="F94" i="11"/>
  <c r="E94" i="11"/>
  <c r="G94" i="11" s="1"/>
  <c r="C94" i="11"/>
  <c r="L92" i="11"/>
  <c r="M92" i="11" s="1"/>
  <c r="N92" i="11"/>
  <c r="J94" i="11" l="1"/>
  <c r="P94" i="11"/>
  <c r="L93" i="11"/>
  <c r="M93" i="11" s="1"/>
  <c r="I94" i="11"/>
  <c r="D94" i="11"/>
  <c r="T94" i="11" s="1"/>
  <c r="B96" i="11"/>
  <c r="F95" i="11"/>
  <c r="E95" i="11"/>
  <c r="G95" i="11" s="1"/>
  <c r="C95" i="11"/>
  <c r="O93" i="11"/>
  <c r="N93" i="11"/>
  <c r="H93" i="11"/>
  <c r="V93" i="11" s="1"/>
  <c r="H94" i="11" l="1"/>
  <c r="V94" i="11" s="1"/>
  <c r="J95" i="11"/>
  <c r="P95" i="11"/>
  <c r="L94" i="11"/>
  <c r="M94" i="11" s="1"/>
  <c r="I95" i="11"/>
  <c r="D95" i="11"/>
  <c r="T95" i="11" s="1"/>
  <c r="B97" i="11"/>
  <c r="F96" i="11"/>
  <c r="E96" i="11"/>
  <c r="G96" i="11" s="1"/>
  <c r="C96" i="11"/>
  <c r="O94" i="11"/>
  <c r="N94" i="11"/>
  <c r="J96" i="11" l="1"/>
  <c r="P96" i="11"/>
  <c r="L95" i="11"/>
  <c r="M95" i="11" s="1"/>
  <c r="D96" i="11"/>
  <c r="T96" i="11" s="1"/>
  <c r="B98" i="11"/>
  <c r="F97" i="11"/>
  <c r="E97" i="11"/>
  <c r="G97" i="11" s="1"/>
  <c r="C97" i="11"/>
  <c r="O95" i="11"/>
  <c r="N95" i="11"/>
  <c r="H95" i="11"/>
  <c r="V95" i="11" s="1"/>
  <c r="I96" i="11"/>
  <c r="H96" i="11" l="1"/>
  <c r="V96" i="11" s="1"/>
  <c r="J97" i="11"/>
  <c r="P97" i="11"/>
  <c r="L96" i="11"/>
  <c r="M96" i="11" s="1"/>
  <c r="D97" i="11"/>
  <c r="H97" i="11" s="1"/>
  <c r="V97" i="11" s="1"/>
  <c r="I97" i="11"/>
  <c r="L97" i="11" s="1"/>
  <c r="M97" i="11" s="1"/>
  <c r="B99" i="11"/>
  <c r="F98" i="11"/>
  <c r="E98" i="11"/>
  <c r="G98" i="11" s="1"/>
  <c r="C98" i="11"/>
  <c r="O96" i="11"/>
  <c r="N96" i="11"/>
  <c r="T97" i="11" l="1"/>
  <c r="J98" i="11"/>
  <c r="P98" i="11"/>
  <c r="D98" i="11"/>
  <c r="T98" i="11" s="1"/>
  <c r="B100" i="11"/>
  <c r="F99" i="11"/>
  <c r="E99" i="11"/>
  <c r="G99" i="11" s="1"/>
  <c r="C99" i="11"/>
  <c r="I98" i="11"/>
  <c r="O97" i="11"/>
  <c r="N97" i="11"/>
  <c r="J99" i="11" l="1"/>
  <c r="P99" i="11"/>
  <c r="D99" i="11"/>
  <c r="O99" i="11" s="1"/>
  <c r="I99" i="11"/>
  <c r="B101" i="11"/>
  <c r="F100" i="11"/>
  <c r="E100" i="11"/>
  <c r="G100" i="11" s="1"/>
  <c r="C100" i="11"/>
  <c r="O98" i="11"/>
  <c r="N98" i="11"/>
  <c r="L98" i="11"/>
  <c r="M98" i="11" s="1"/>
  <c r="H98" i="11"/>
  <c r="V98" i="11" s="1"/>
  <c r="T99" i="11" l="1"/>
  <c r="H99" i="11"/>
  <c r="V99" i="11" s="1"/>
  <c r="N99" i="11"/>
  <c r="J100" i="11"/>
  <c r="P100" i="11"/>
  <c r="L99" i="11"/>
  <c r="M99" i="11" s="1"/>
  <c r="D100" i="11"/>
  <c r="T100" i="11" s="1"/>
  <c r="B102" i="11"/>
  <c r="F101" i="11"/>
  <c r="E101" i="11"/>
  <c r="G101" i="11" s="1"/>
  <c r="C101" i="11"/>
  <c r="I100" i="11"/>
  <c r="H100" i="11" l="1"/>
  <c r="V100" i="11" s="1"/>
  <c r="J101" i="11"/>
  <c r="P101" i="11"/>
  <c r="I101" i="11"/>
  <c r="L100" i="11"/>
  <c r="M100" i="11" s="1"/>
  <c r="D101" i="11"/>
  <c r="T101" i="11" s="1"/>
  <c r="B103" i="11"/>
  <c r="F102" i="11"/>
  <c r="E102" i="11"/>
  <c r="G102" i="11" s="1"/>
  <c r="C102" i="11"/>
  <c r="O100" i="11"/>
  <c r="N100" i="11"/>
  <c r="L101" i="11" l="1"/>
  <c r="M101" i="11" s="1"/>
  <c r="H101" i="11"/>
  <c r="V101" i="11" s="1"/>
  <c r="J102" i="11"/>
  <c r="P102" i="11"/>
  <c r="B104" i="11"/>
  <c r="F103" i="11"/>
  <c r="E103" i="11"/>
  <c r="G103" i="11" s="1"/>
  <c r="C103" i="11"/>
  <c r="D102" i="11"/>
  <c r="T102" i="11" s="1"/>
  <c r="O101" i="11"/>
  <c r="N101" i="11"/>
  <c r="I102" i="11"/>
  <c r="H102" i="11" l="1"/>
  <c r="V102" i="11" s="1"/>
  <c r="J103" i="11"/>
  <c r="P103" i="11"/>
  <c r="I103" i="11"/>
  <c r="L102" i="11"/>
  <c r="M102" i="11" s="1"/>
  <c r="L103" i="11"/>
  <c r="D103" i="11"/>
  <c r="H103" i="11" s="1"/>
  <c r="V103" i="11" s="1"/>
  <c r="O102" i="11"/>
  <c r="N102" i="11"/>
  <c r="B105" i="11"/>
  <c r="F104" i="11"/>
  <c r="E104" i="11"/>
  <c r="G104" i="11" s="1"/>
  <c r="C104" i="11"/>
  <c r="T103" i="11" l="1"/>
  <c r="J104" i="11"/>
  <c r="P104" i="11"/>
  <c r="M103" i="11"/>
  <c r="B106" i="11"/>
  <c r="F105" i="11"/>
  <c r="E105" i="11"/>
  <c r="G105" i="11" s="1"/>
  <c r="C105" i="11"/>
  <c r="O103" i="11"/>
  <c r="N103" i="11"/>
  <c r="D104" i="11"/>
  <c r="T104" i="11" s="1"/>
  <c r="I104" i="11"/>
  <c r="J105" i="11" l="1"/>
  <c r="P105" i="11"/>
  <c r="D105" i="11"/>
  <c r="O105" i="11" s="1"/>
  <c r="I105" i="11"/>
  <c r="O104" i="11"/>
  <c r="N104" i="11"/>
  <c r="H104" i="11"/>
  <c r="L104" i="11"/>
  <c r="M104" i="11" s="1"/>
  <c r="B107" i="11"/>
  <c r="F106" i="11"/>
  <c r="E106" i="11"/>
  <c r="G106" i="11" s="1"/>
  <c r="C106" i="11"/>
  <c r="H105" i="11" l="1"/>
  <c r="V105" i="11" s="1"/>
  <c r="V104" i="11"/>
  <c r="T105" i="11"/>
  <c r="J106" i="11"/>
  <c r="P106" i="11"/>
  <c r="N105" i="11"/>
  <c r="L105" i="11"/>
  <c r="M105" i="11" s="1"/>
  <c r="D106" i="11"/>
  <c r="O106" i="11" s="1"/>
  <c r="B108" i="11"/>
  <c r="F107" i="11"/>
  <c r="E107" i="11"/>
  <c r="G107" i="11" s="1"/>
  <c r="C107" i="11"/>
  <c r="I106" i="11"/>
  <c r="T106" i="11" l="1"/>
  <c r="N106" i="11"/>
  <c r="L106" i="11"/>
  <c r="M106" i="11" s="1"/>
  <c r="H106" i="11"/>
  <c r="V106" i="11" s="1"/>
  <c r="J107" i="11"/>
  <c r="P107" i="11"/>
  <c r="D107" i="11"/>
  <c r="T107" i="11" s="1"/>
  <c r="I107" i="11"/>
  <c r="B109" i="11"/>
  <c r="F108" i="11"/>
  <c r="E108" i="11"/>
  <c r="G108" i="11" s="1"/>
  <c r="C108" i="11"/>
  <c r="H107" i="11" l="1"/>
  <c r="V107" i="11" s="1"/>
  <c r="L107" i="11"/>
  <c r="M107" i="11" s="1"/>
  <c r="J108" i="11"/>
  <c r="P108" i="11"/>
  <c r="D108" i="11"/>
  <c r="T108" i="11" s="1"/>
  <c r="B110" i="11"/>
  <c r="F109" i="11"/>
  <c r="E109" i="11"/>
  <c r="G109" i="11" s="1"/>
  <c r="C109" i="11"/>
  <c r="I108" i="11"/>
  <c r="O107" i="11"/>
  <c r="N107" i="11"/>
  <c r="J109" i="11" l="1"/>
  <c r="P109" i="11"/>
  <c r="D109" i="11"/>
  <c r="T109" i="11" s="1"/>
  <c r="I109" i="11"/>
  <c r="B111" i="11"/>
  <c r="F110" i="11"/>
  <c r="E110" i="11"/>
  <c r="G110" i="11" s="1"/>
  <c r="C110" i="11"/>
  <c r="O108" i="11"/>
  <c r="N108" i="11"/>
  <c r="L108" i="11"/>
  <c r="M108" i="11" s="1"/>
  <c r="H108" i="11"/>
  <c r="V108" i="11" s="1"/>
  <c r="H109" i="11" l="1"/>
  <c r="V109" i="11" s="1"/>
  <c r="J110" i="11"/>
  <c r="P110" i="11"/>
  <c r="L109" i="11"/>
  <c r="M109" i="11" s="1"/>
  <c r="D110" i="11"/>
  <c r="H110" i="11" s="1"/>
  <c r="V110" i="11" s="1"/>
  <c r="B112" i="11"/>
  <c r="F111" i="11"/>
  <c r="E111" i="11"/>
  <c r="G111" i="11" s="1"/>
  <c r="C111" i="11"/>
  <c r="I110" i="11"/>
  <c r="O109" i="11"/>
  <c r="N109" i="11"/>
  <c r="T110" i="11" l="1"/>
  <c r="J111" i="11"/>
  <c r="P111" i="11"/>
  <c r="L110" i="11"/>
  <c r="M110" i="11" s="1"/>
  <c r="D111" i="11"/>
  <c r="H111" i="11" s="1"/>
  <c r="V111" i="11" s="1"/>
  <c r="I111" i="11"/>
  <c r="L111" i="11" s="1"/>
  <c r="M111" i="11" s="1"/>
  <c r="B113" i="11"/>
  <c r="F112" i="11"/>
  <c r="E112" i="11"/>
  <c r="G112" i="11" s="1"/>
  <c r="C112" i="11"/>
  <c r="O110" i="11"/>
  <c r="N110" i="11"/>
  <c r="T111" i="11" l="1"/>
  <c r="J112" i="11"/>
  <c r="P112" i="11"/>
  <c r="D112" i="11"/>
  <c r="T112" i="11" s="1"/>
  <c r="B114" i="11"/>
  <c r="F113" i="11"/>
  <c r="E113" i="11"/>
  <c r="G113" i="11" s="1"/>
  <c r="C113" i="11"/>
  <c r="I112" i="11"/>
  <c r="O111" i="11"/>
  <c r="N111" i="11"/>
  <c r="J113" i="11" l="1"/>
  <c r="P113" i="11"/>
  <c r="D113" i="11"/>
  <c r="O113" i="11" s="1"/>
  <c r="I113" i="11"/>
  <c r="B115" i="11"/>
  <c r="F114" i="11"/>
  <c r="E114" i="11"/>
  <c r="G114" i="11" s="1"/>
  <c r="C114" i="11"/>
  <c r="O112" i="11"/>
  <c r="N112" i="11"/>
  <c r="L112" i="11"/>
  <c r="M112" i="11" s="1"/>
  <c r="H112" i="11"/>
  <c r="V112" i="11" s="1"/>
  <c r="T113" i="11" l="1"/>
  <c r="H113" i="11"/>
  <c r="V113" i="11" s="1"/>
  <c r="N113" i="11"/>
  <c r="J114" i="11"/>
  <c r="P114" i="11"/>
  <c r="L113" i="11"/>
  <c r="M113" i="11" s="1"/>
  <c r="D114" i="11"/>
  <c r="T114" i="11" s="1"/>
  <c r="B116" i="11"/>
  <c r="F115" i="11"/>
  <c r="E115" i="11"/>
  <c r="G115" i="11" s="1"/>
  <c r="C115" i="11"/>
  <c r="I114" i="11"/>
  <c r="H114" i="11" l="1"/>
  <c r="V114" i="11" s="1"/>
  <c r="J115" i="11"/>
  <c r="P115" i="11"/>
  <c r="L114" i="11"/>
  <c r="M114" i="11" s="1"/>
  <c r="D115" i="11"/>
  <c r="H115" i="11" s="1"/>
  <c r="V115" i="11" s="1"/>
  <c r="I115" i="11"/>
  <c r="L115" i="11" s="1"/>
  <c r="M115" i="11" s="1"/>
  <c r="B117" i="11"/>
  <c r="F116" i="11"/>
  <c r="E116" i="11"/>
  <c r="G116" i="11" s="1"/>
  <c r="C116" i="11"/>
  <c r="O114" i="11"/>
  <c r="N114" i="11"/>
  <c r="T115" i="11" l="1"/>
  <c r="J116" i="11"/>
  <c r="P116" i="11"/>
  <c r="D116" i="11"/>
  <c r="T116" i="11" s="1"/>
  <c r="B118" i="11"/>
  <c r="F117" i="11"/>
  <c r="E117" i="11"/>
  <c r="G117" i="11" s="1"/>
  <c r="C117" i="11"/>
  <c r="I116" i="11"/>
  <c r="L116" i="11" s="1"/>
  <c r="M116" i="11" s="1"/>
  <c r="O115" i="11"/>
  <c r="N115" i="11"/>
  <c r="J117" i="11" l="1"/>
  <c r="P117" i="11"/>
  <c r="I117" i="11"/>
  <c r="D117" i="11"/>
  <c r="T117" i="11" s="1"/>
  <c r="L117" i="11"/>
  <c r="M117" i="11" s="1"/>
  <c r="B119" i="11"/>
  <c r="F118" i="11"/>
  <c r="E118" i="11"/>
  <c r="G118" i="11" s="1"/>
  <c r="C118" i="11"/>
  <c r="O116" i="11"/>
  <c r="N116" i="11"/>
  <c r="H116" i="11"/>
  <c r="V116" i="11" s="1"/>
  <c r="J118" i="11" l="1"/>
  <c r="P118" i="11"/>
  <c r="I118" i="11"/>
  <c r="D118" i="11"/>
  <c r="T118" i="11" s="1"/>
  <c r="L118" i="11"/>
  <c r="M118" i="11" s="1"/>
  <c r="B120" i="11"/>
  <c r="F119" i="11"/>
  <c r="E119" i="11"/>
  <c r="G119" i="11" s="1"/>
  <c r="C119" i="11"/>
  <c r="O117" i="11"/>
  <c r="N117" i="11"/>
  <c r="H117" i="11"/>
  <c r="H118" i="11" l="1"/>
  <c r="V118" i="11" s="1"/>
  <c r="V117" i="11"/>
  <c r="J119" i="11"/>
  <c r="P119" i="11"/>
  <c r="D119" i="11"/>
  <c r="T119" i="11" s="1"/>
  <c r="B121" i="11"/>
  <c r="F120" i="11"/>
  <c r="E120" i="11"/>
  <c r="G120" i="11" s="1"/>
  <c r="C120" i="11"/>
  <c r="O118" i="11"/>
  <c r="N118" i="11"/>
  <c r="N119" i="11" s="1"/>
  <c r="I119" i="11"/>
  <c r="L119" i="11" s="1"/>
  <c r="M119" i="11" s="1"/>
  <c r="J120" i="11" l="1"/>
  <c r="P120" i="11"/>
  <c r="I120" i="11"/>
  <c r="L120" i="11" s="1"/>
  <c r="M120" i="11" s="1"/>
  <c r="D120" i="11"/>
  <c r="O120" i="11" s="1"/>
  <c r="B122" i="11"/>
  <c r="F121" i="11"/>
  <c r="E121" i="11"/>
  <c r="G121" i="11" s="1"/>
  <c r="C121" i="11"/>
  <c r="O119" i="11"/>
  <c r="H119" i="11"/>
  <c r="N120" i="11" l="1"/>
  <c r="H120" i="11"/>
  <c r="V120" i="11" s="1"/>
  <c r="V119" i="11"/>
  <c r="T120" i="11"/>
  <c r="J121" i="11"/>
  <c r="P121" i="11"/>
  <c r="D121" i="11"/>
  <c r="B123" i="11"/>
  <c r="F122" i="11"/>
  <c r="E122" i="11"/>
  <c r="G122" i="11" s="1"/>
  <c r="C122" i="11"/>
  <c r="I121" i="11"/>
  <c r="H121" i="11" l="1"/>
  <c r="V121" i="11" s="1"/>
  <c r="T121" i="11"/>
  <c r="J122" i="11"/>
  <c r="P122" i="11"/>
  <c r="D122" i="11"/>
  <c r="H122" i="11" s="1"/>
  <c r="V122" i="11" s="1"/>
  <c r="I122" i="11"/>
  <c r="B124" i="11"/>
  <c r="F123" i="11"/>
  <c r="E123" i="11"/>
  <c r="G123" i="11" s="1"/>
  <c r="C123" i="11"/>
  <c r="L121" i="11"/>
  <c r="M121" i="11" s="1"/>
  <c r="O121" i="11"/>
  <c r="N121" i="11"/>
  <c r="T122" i="11" l="1"/>
  <c r="J123" i="11"/>
  <c r="P123" i="11"/>
  <c r="L122" i="11"/>
  <c r="M122" i="11" s="1"/>
  <c r="D123" i="11"/>
  <c r="T123" i="11" s="1"/>
  <c r="B125" i="11"/>
  <c r="F124" i="11"/>
  <c r="E124" i="11"/>
  <c r="G124" i="11" s="1"/>
  <c r="C124" i="11"/>
  <c r="I123" i="11"/>
  <c r="L123" i="11" s="1"/>
  <c r="M123" i="11" s="1"/>
  <c r="O122" i="11"/>
  <c r="N122" i="11"/>
  <c r="J124" i="11" l="1"/>
  <c r="P124" i="11"/>
  <c r="D124" i="11"/>
  <c r="T124" i="11" s="1"/>
  <c r="I124" i="11"/>
  <c r="L124" i="11" s="1"/>
  <c r="M124" i="11" s="1"/>
  <c r="B126" i="11"/>
  <c r="F125" i="11"/>
  <c r="E125" i="11"/>
  <c r="G125" i="11" s="1"/>
  <c r="C125" i="11"/>
  <c r="O123" i="11"/>
  <c r="N123" i="11"/>
  <c r="H123" i="11"/>
  <c r="H124" i="11" l="1"/>
  <c r="V124" i="11" s="1"/>
  <c r="V123" i="11"/>
  <c r="J125" i="11"/>
  <c r="P125" i="11"/>
  <c r="B127" i="11"/>
  <c r="F126" i="11"/>
  <c r="E126" i="11"/>
  <c r="G126" i="11" s="1"/>
  <c r="C126" i="11"/>
  <c r="D125" i="11"/>
  <c r="T125" i="11" s="1"/>
  <c r="I125" i="11"/>
  <c r="L125" i="11" s="1"/>
  <c r="M125" i="11" s="1"/>
  <c r="O124" i="11"/>
  <c r="N124" i="11"/>
  <c r="J126" i="11" l="1"/>
  <c r="P126" i="11"/>
  <c r="D126" i="11"/>
  <c r="T126" i="11" s="1"/>
  <c r="I126" i="11"/>
  <c r="L126" i="11" s="1"/>
  <c r="M126" i="11" s="1"/>
  <c r="O125" i="11"/>
  <c r="N125" i="11"/>
  <c r="B128" i="11"/>
  <c r="F127" i="11"/>
  <c r="E127" i="11"/>
  <c r="G127" i="11" s="1"/>
  <c r="C127" i="11"/>
  <c r="H125" i="11"/>
  <c r="H126" i="11" l="1"/>
  <c r="V126" i="11" s="1"/>
  <c r="V125" i="11"/>
  <c r="J127" i="11"/>
  <c r="P127" i="11"/>
  <c r="D127" i="11"/>
  <c r="O127" i="11" s="1"/>
  <c r="B129" i="11"/>
  <c r="F128" i="11"/>
  <c r="E128" i="11"/>
  <c r="G128" i="11" s="1"/>
  <c r="C128" i="11"/>
  <c r="I127" i="11"/>
  <c r="O126" i="11"/>
  <c r="N126" i="11"/>
  <c r="T127" i="11" l="1"/>
  <c r="J128" i="11"/>
  <c r="P128" i="11"/>
  <c r="N127" i="11"/>
  <c r="H127" i="11"/>
  <c r="V127" i="11" s="1"/>
  <c r="D128" i="11"/>
  <c r="T128" i="11" s="1"/>
  <c r="I128" i="11"/>
  <c r="B130" i="11"/>
  <c r="F129" i="11"/>
  <c r="E129" i="11"/>
  <c r="G129" i="11" s="1"/>
  <c r="C129" i="11"/>
  <c r="L127" i="11"/>
  <c r="M127" i="11" s="1"/>
  <c r="H128" i="11" l="1"/>
  <c r="V128" i="11" s="1"/>
  <c r="J129" i="11"/>
  <c r="P129" i="11"/>
  <c r="L128" i="11"/>
  <c r="M128" i="11" s="1"/>
  <c r="D129" i="11"/>
  <c r="H129" i="11" s="1"/>
  <c r="V129" i="11" s="1"/>
  <c r="B131" i="11"/>
  <c r="F130" i="11"/>
  <c r="E130" i="11"/>
  <c r="G130" i="11" s="1"/>
  <c r="C130" i="11"/>
  <c r="I129" i="11"/>
  <c r="O128" i="11"/>
  <c r="N128" i="11"/>
  <c r="T129" i="11" l="1"/>
  <c r="J130" i="11"/>
  <c r="P130" i="11"/>
  <c r="L129" i="11"/>
  <c r="M129" i="11" s="1"/>
  <c r="D130" i="11"/>
  <c r="H130" i="11" s="1"/>
  <c r="V130" i="11" s="1"/>
  <c r="I130" i="11"/>
  <c r="L130" i="11" s="1"/>
  <c r="M130" i="11" s="1"/>
  <c r="B132" i="11"/>
  <c r="F131" i="11"/>
  <c r="E131" i="11"/>
  <c r="G131" i="11" s="1"/>
  <c r="C131" i="11"/>
  <c r="O129" i="11"/>
  <c r="N129" i="11"/>
  <c r="T130" i="11" l="1"/>
  <c r="J131" i="11"/>
  <c r="P131" i="11"/>
  <c r="D131" i="11"/>
  <c r="T131" i="11" s="1"/>
  <c r="B133" i="11"/>
  <c r="F132" i="11"/>
  <c r="E132" i="11"/>
  <c r="G132" i="11" s="1"/>
  <c r="C132" i="11"/>
  <c r="I131" i="11"/>
  <c r="O130" i="11"/>
  <c r="N130" i="11"/>
  <c r="J132" i="11" l="1"/>
  <c r="P132" i="11"/>
  <c r="D132" i="11"/>
  <c r="T132" i="11" s="1"/>
  <c r="I132" i="11"/>
  <c r="B134" i="11"/>
  <c r="F133" i="11"/>
  <c r="E133" i="11"/>
  <c r="G133" i="11" s="1"/>
  <c r="C133" i="11"/>
  <c r="L131" i="11"/>
  <c r="M131" i="11" s="1"/>
  <c r="O131" i="11"/>
  <c r="N131" i="11"/>
  <c r="H131" i="11"/>
  <c r="V131" i="11" s="1"/>
  <c r="H132" i="11" l="1"/>
  <c r="V132" i="11" s="1"/>
  <c r="J133" i="11"/>
  <c r="P133" i="11"/>
  <c r="D133" i="11"/>
  <c r="O133" i="11" s="1"/>
  <c r="B135" i="11"/>
  <c r="F134" i="11"/>
  <c r="E134" i="11"/>
  <c r="G134" i="11" s="1"/>
  <c r="C134" i="11"/>
  <c r="O132" i="11"/>
  <c r="N132" i="11"/>
  <c r="N133" i="11" s="1"/>
  <c r="I133" i="11"/>
  <c r="L132" i="11"/>
  <c r="M132" i="11" s="1"/>
  <c r="T133" i="11" l="1"/>
  <c r="H133" i="11"/>
  <c r="V133" i="11" s="1"/>
  <c r="J134" i="11"/>
  <c r="P134" i="11"/>
  <c r="I134" i="11"/>
  <c r="D134" i="11"/>
  <c r="O134" i="11" s="1"/>
  <c r="L133" i="11"/>
  <c r="M133" i="11" s="1"/>
  <c r="N134" i="11"/>
  <c r="B136" i="11"/>
  <c r="F135" i="11"/>
  <c r="E135" i="11"/>
  <c r="G135" i="11" s="1"/>
  <c r="C135" i="11"/>
  <c r="T134" i="11" l="1"/>
  <c r="I135" i="11"/>
  <c r="H134" i="11"/>
  <c r="V134" i="11" s="1"/>
  <c r="J135" i="11"/>
  <c r="P135" i="11"/>
  <c r="L134" i="11"/>
  <c r="M134" i="11" s="1"/>
  <c r="D135" i="11"/>
  <c r="T135" i="11" s="1"/>
  <c r="L135" i="11"/>
  <c r="M135" i="11" s="1"/>
  <c r="B137" i="11"/>
  <c r="F136" i="11"/>
  <c r="E136" i="11"/>
  <c r="G136" i="11" s="1"/>
  <c r="C136" i="11"/>
  <c r="J136" i="11" l="1"/>
  <c r="P136" i="11"/>
  <c r="D136" i="11"/>
  <c r="T136" i="11" s="1"/>
  <c r="B138" i="11"/>
  <c r="F137" i="11"/>
  <c r="E137" i="11"/>
  <c r="G137" i="11" s="1"/>
  <c r="C137" i="11"/>
  <c r="O135" i="11"/>
  <c r="N135" i="11"/>
  <c r="H135" i="11"/>
  <c r="V135" i="11" s="1"/>
  <c r="I136" i="11"/>
  <c r="L136" i="11" s="1"/>
  <c r="M136" i="11" s="1"/>
  <c r="J137" i="11" l="1"/>
  <c r="P137" i="11"/>
  <c r="H136" i="11"/>
  <c r="V136" i="11" s="1"/>
  <c r="D137" i="11"/>
  <c r="T137" i="11" s="1"/>
  <c r="I137" i="11"/>
  <c r="L137" i="11" s="1"/>
  <c r="M137" i="11" s="1"/>
  <c r="B139" i="11"/>
  <c r="F138" i="11"/>
  <c r="E138" i="11"/>
  <c r="G138" i="11" s="1"/>
  <c r="C138" i="11"/>
  <c r="O136" i="11"/>
  <c r="N136" i="11"/>
  <c r="H137" i="11" l="1"/>
  <c r="V137" i="11" s="1"/>
  <c r="J138" i="11"/>
  <c r="P138" i="11"/>
  <c r="D138" i="11"/>
  <c r="T138" i="11" s="1"/>
  <c r="B140" i="11"/>
  <c r="F139" i="11"/>
  <c r="E139" i="11"/>
  <c r="G139" i="11" s="1"/>
  <c r="C139" i="11"/>
  <c r="I138" i="11"/>
  <c r="O137" i="11"/>
  <c r="N137" i="11"/>
  <c r="J139" i="11" l="1"/>
  <c r="P139" i="11"/>
  <c r="D139" i="11"/>
  <c r="T139" i="11" s="1"/>
  <c r="I139" i="11"/>
  <c r="B141" i="11"/>
  <c r="F140" i="11"/>
  <c r="E140" i="11"/>
  <c r="G140" i="11" s="1"/>
  <c r="C140" i="11"/>
  <c r="O138" i="11"/>
  <c r="N138" i="11"/>
  <c r="L138" i="11"/>
  <c r="M138" i="11" s="1"/>
  <c r="H138" i="11"/>
  <c r="V138" i="11" s="1"/>
  <c r="H139" i="11" l="1"/>
  <c r="V139" i="11" s="1"/>
  <c r="J140" i="11"/>
  <c r="P140" i="11"/>
  <c r="L139" i="11"/>
  <c r="M139" i="11" s="1"/>
  <c r="D140" i="11"/>
  <c r="H140" i="11" s="1"/>
  <c r="V140" i="11" s="1"/>
  <c r="B142" i="11"/>
  <c r="F141" i="11"/>
  <c r="E141" i="11"/>
  <c r="G141" i="11" s="1"/>
  <c r="C141" i="11"/>
  <c r="I140" i="11"/>
  <c r="O139" i="11"/>
  <c r="N139" i="11"/>
  <c r="T140" i="11" l="1"/>
  <c r="J141" i="11"/>
  <c r="P141" i="11"/>
  <c r="L140" i="11"/>
  <c r="M140" i="11" s="1"/>
  <c r="D141" i="11"/>
  <c r="O141" i="11" s="1"/>
  <c r="I141" i="11"/>
  <c r="L141" i="11" s="1"/>
  <c r="M141" i="11" s="1"/>
  <c r="B143" i="11"/>
  <c r="F142" i="11"/>
  <c r="E142" i="11"/>
  <c r="G142" i="11" s="1"/>
  <c r="C142" i="11"/>
  <c r="O140" i="11"/>
  <c r="N140" i="11"/>
  <c r="T141" i="11" l="1"/>
  <c r="N141" i="11"/>
  <c r="J142" i="11"/>
  <c r="P142" i="11"/>
  <c r="D142" i="11"/>
  <c r="T142" i="11" s="1"/>
  <c r="H141" i="11"/>
  <c r="V141" i="11" s="1"/>
  <c r="B144" i="11"/>
  <c r="F143" i="11"/>
  <c r="E143" i="11"/>
  <c r="G143" i="11" s="1"/>
  <c r="C143" i="11"/>
  <c r="I142" i="11"/>
  <c r="J143" i="11" l="1"/>
  <c r="P143" i="11"/>
  <c r="H142" i="11"/>
  <c r="V142" i="11" s="1"/>
  <c r="D143" i="11"/>
  <c r="T143" i="11" s="1"/>
  <c r="I143" i="11"/>
  <c r="B145" i="11"/>
  <c r="F144" i="11"/>
  <c r="E144" i="11"/>
  <c r="G144" i="11" s="1"/>
  <c r="C144" i="11"/>
  <c r="L142" i="11"/>
  <c r="M142" i="11" s="1"/>
  <c r="O142" i="11"/>
  <c r="N142" i="11"/>
  <c r="H143" i="11" l="1"/>
  <c r="V143" i="11" s="1"/>
  <c r="J144" i="11"/>
  <c r="P144" i="11"/>
  <c r="L143" i="11"/>
  <c r="M143" i="11" s="1"/>
  <c r="D144" i="11"/>
  <c r="T144" i="11" s="1"/>
  <c r="B146" i="11"/>
  <c r="F145" i="11"/>
  <c r="E145" i="11"/>
  <c r="G145" i="11" s="1"/>
  <c r="C145" i="11"/>
  <c r="I144" i="11"/>
  <c r="O143" i="11"/>
  <c r="N143" i="11"/>
  <c r="H144" i="11" l="1"/>
  <c r="V144" i="11" s="1"/>
  <c r="J145" i="11"/>
  <c r="P145" i="11"/>
  <c r="L144" i="11"/>
  <c r="M144" i="11" s="1"/>
  <c r="D145" i="11"/>
  <c r="T145" i="11" s="1"/>
  <c r="I145" i="11"/>
  <c r="L145" i="11" s="1"/>
  <c r="M145" i="11" s="1"/>
  <c r="B147" i="11"/>
  <c r="F146" i="11"/>
  <c r="E146" i="11"/>
  <c r="G146" i="11" s="1"/>
  <c r="C146" i="11"/>
  <c r="O144" i="11"/>
  <c r="N144" i="11"/>
  <c r="H145" i="11" l="1"/>
  <c r="V145" i="11" s="1"/>
  <c r="J146" i="11"/>
  <c r="P146" i="11"/>
  <c r="D146" i="11"/>
  <c r="T146" i="11" s="1"/>
  <c r="B148" i="11"/>
  <c r="F147" i="11"/>
  <c r="E147" i="11"/>
  <c r="G147" i="11" s="1"/>
  <c r="C147" i="11"/>
  <c r="I146" i="11"/>
  <c r="O145" i="11"/>
  <c r="N145" i="11"/>
  <c r="J147" i="11" l="1"/>
  <c r="P147" i="11"/>
  <c r="D147" i="11"/>
  <c r="O147" i="11" s="1"/>
  <c r="I147" i="11"/>
  <c r="B149" i="11"/>
  <c r="F148" i="11"/>
  <c r="E148" i="11"/>
  <c r="G148" i="11" s="1"/>
  <c r="C148" i="11"/>
  <c r="O146" i="11"/>
  <c r="N146" i="11"/>
  <c r="L146" i="11"/>
  <c r="M146" i="11" s="1"/>
  <c r="H146" i="11"/>
  <c r="V146" i="11" s="1"/>
  <c r="T147" i="11" l="1"/>
  <c r="H147" i="11"/>
  <c r="V147" i="11" s="1"/>
  <c r="N147" i="11"/>
  <c r="J148" i="11"/>
  <c r="P148" i="11"/>
  <c r="L147" i="11"/>
  <c r="M147" i="11" s="1"/>
  <c r="I148" i="11"/>
  <c r="D148" i="11"/>
  <c r="T148" i="11" s="1"/>
  <c r="B150" i="11"/>
  <c r="F149" i="11"/>
  <c r="E149" i="11"/>
  <c r="G149" i="11" s="1"/>
  <c r="C149" i="11"/>
  <c r="N148" i="11" l="1"/>
  <c r="J149" i="11"/>
  <c r="P149" i="11"/>
  <c r="L148" i="11"/>
  <c r="M148" i="11" s="1"/>
  <c r="D149" i="11"/>
  <c r="T149" i="11" s="1"/>
  <c r="B151" i="11"/>
  <c r="F150" i="11"/>
  <c r="E150" i="11"/>
  <c r="G150" i="11" s="1"/>
  <c r="C150" i="11"/>
  <c r="O148" i="11"/>
  <c r="H148" i="11"/>
  <c r="V148" i="11" s="1"/>
  <c r="I149" i="11"/>
  <c r="L149" i="11" s="1"/>
  <c r="M149" i="11" s="1"/>
  <c r="J150" i="11" l="1"/>
  <c r="P150" i="11"/>
  <c r="D150" i="11"/>
  <c r="T150" i="11" s="1"/>
  <c r="I150" i="11"/>
  <c r="L150" i="11" s="1"/>
  <c r="M150" i="11" s="1"/>
  <c r="B152" i="11"/>
  <c r="F151" i="11"/>
  <c r="E151" i="11"/>
  <c r="G151" i="11" s="1"/>
  <c r="C151" i="11"/>
  <c r="O149" i="11"/>
  <c r="N149" i="11"/>
  <c r="H149" i="11"/>
  <c r="H150" i="11" l="1"/>
  <c r="V150" i="11" s="1"/>
  <c r="V149" i="11"/>
  <c r="J151" i="11"/>
  <c r="P151" i="11"/>
  <c r="D151" i="11"/>
  <c r="H151" i="11" s="1"/>
  <c r="V151" i="11" s="1"/>
  <c r="B153" i="11"/>
  <c r="F152" i="11"/>
  <c r="E152" i="11"/>
  <c r="G152" i="11" s="1"/>
  <c r="C152" i="11"/>
  <c r="I151" i="11"/>
  <c r="L151" i="11" s="1"/>
  <c r="M151" i="11" s="1"/>
  <c r="O150" i="11"/>
  <c r="N150" i="11"/>
  <c r="T151" i="11" l="1"/>
  <c r="J152" i="11"/>
  <c r="P152" i="11"/>
  <c r="I152" i="11"/>
  <c r="L152" i="11" s="1"/>
  <c r="M152" i="11" s="1"/>
  <c r="D152" i="11"/>
  <c r="H152" i="11" s="1"/>
  <c r="V152" i="11" s="1"/>
  <c r="B154" i="11"/>
  <c r="F153" i="11"/>
  <c r="E153" i="11"/>
  <c r="G153" i="11" s="1"/>
  <c r="C153" i="11"/>
  <c r="O151" i="11"/>
  <c r="N151" i="11"/>
  <c r="T152" i="11" l="1"/>
  <c r="J153" i="11"/>
  <c r="P153" i="11"/>
  <c r="D153" i="11"/>
  <c r="H153" i="11" s="1"/>
  <c r="V153" i="11" s="1"/>
  <c r="B155" i="11"/>
  <c r="F154" i="11"/>
  <c r="E154" i="11"/>
  <c r="G154" i="11" s="1"/>
  <c r="C154" i="11"/>
  <c r="O152" i="11"/>
  <c r="N152" i="11"/>
  <c r="I153" i="11"/>
  <c r="T153" i="11" l="1"/>
  <c r="J154" i="11"/>
  <c r="P154" i="11"/>
  <c r="D154" i="11"/>
  <c r="H154" i="11" s="1"/>
  <c r="V154" i="11" s="1"/>
  <c r="I154" i="11"/>
  <c r="B156" i="11"/>
  <c r="F155" i="11"/>
  <c r="E155" i="11"/>
  <c r="G155" i="11" s="1"/>
  <c r="C155" i="11"/>
  <c r="L153" i="11"/>
  <c r="M153" i="11" s="1"/>
  <c r="O153" i="11"/>
  <c r="N153" i="11"/>
  <c r="T154" i="11" l="1"/>
  <c r="J155" i="11"/>
  <c r="P155" i="11"/>
  <c r="L154" i="11"/>
  <c r="M154" i="11" s="1"/>
  <c r="D155" i="11"/>
  <c r="O155" i="11" s="1"/>
  <c r="B157" i="11"/>
  <c r="F156" i="11"/>
  <c r="E156" i="11"/>
  <c r="G156" i="11" s="1"/>
  <c r="C156" i="11"/>
  <c r="I155" i="11"/>
  <c r="O154" i="11"/>
  <c r="N154" i="11"/>
  <c r="T155" i="11" l="1"/>
  <c r="N155" i="11"/>
  <c r="H155" i="11"/>
  <c r="V155" i="11" s="1"/>
  <c r="J156" i="11"/>
  <c r="P156" i="11"/>
  <c r="L155" i="11"/>
  <c r="M155" i="11" s="1"/>
  <c r="D156" i="11"/>
  <c r="T156" i="11" s="1"/>
  <c r="I156" i="11"/>
  <c r="L156" i="11" s="1"/>
  <c r="M156" i="11" s="1"/>
  <c r="B158" i="11"/>
  <c r="F157" i="11"/>
  <c r="E157" i="11"/>
  <c r="G157" i="11" s="1"/>
  <c r="C157" i="11"/>
  <c r="H156" i="11" l="1"/>
  <c r="V156" i="11" s="1"/>
  <c r="J157" i="11"/>
  <c r="P157" i="11"/>
  <c r="D157" i="11"/>
  <c r="T157" i="11" s="1"/>
  <c r="B159" i="11"/>
  <c r="F158" i="11"/>
  <c r="E158" i="11"/>
  <c r="G158" i="11" s="1"/>
  <c r="C158" i="11"/>
  <c r="I157" i="11"/>
  <c r="O156" i="11"/>
  <c r="N156" i="11"/>
  <c r="J158" i="11" l="1"/>
  <c r="P158" i="11"/>
  <c r="D158" i="11"/>
  <c r="T158" i="11" s="1"/>
  <c r="I158" i="11"/>
  <c r="B160" i="11"/>
  <c r="F159" i="11"/>
  <c r="E159" i="11"/>
  <c r="G159" i="11" s="1"/>
  <c r="C159" i="11"/>
  <c r="O157" i="11"/>
  <c r="N157" i="11"/>
  <c r="L157" i="11"/>
  <c r="M157" i="11" s="1"/>
  <c r="H157" i="11"/>
  <c r="V157" i="11" s="1"/>
  <c r="H158" i="11" l="1"/>
  <c r="V158" i="11" s="1"/>
  <c r="J159" i="11"/>
  <c r="P159" i="11"/>
  <c r="L158" i="11"/>
  <c r="M158" i="11" s="1"/>
  <c r="D159" i="11"/>
  <c r="H159" i="11" s="1"/>
  <c r="V159" i="11" s="1"/>
  <c r="B161" i="11"/>
  <c r="F160" i="11"/>
  <c r="E160" i="11"/>
  <c r="G160" i="11" s="1"/>
  <c r="C160" i="11"/>
  <c r="I159" i="11"/>
  <c r="O158" i="11"/>
  <c r="N158" i="11"/>
  <c r="T159" i="11" l="1"/>
  <c r="J160" i="11"/>
  <c r="P160" i="11"/>
  <c r="L159" i="11"/>
  <c r="M159" i="11" s="1"/>
  <c r="D160" i="11"/>
  <c r="H160" i="11" s="1"/>
  <c r="V160" i="11" s="1"/>
  <c r="I160" i="11"/>
  <c r="L160" i="11" s="1"/>
  <c r="M160" i="11" s="1"/>
  <c r="B162" i="11"/>
  <c r="F161" i="11"/>
  <c r="E161" i="11"/>
  <c r="G161" i="11" s="1"/>
  <c r="C161" i="11"/>
  <c r="O159" i="11"/>
  <c r="N159" i="11"/>
  <c r="T160" i="11" l="1"/>
  <c r="J161" i="11"/>
  <c r="P161" i="11"/>
  <c r="D161" i="11"/>
  <c r="O161" i="11" s="1"/>
  <c r="B163" i="11"/>
  <c r="F162" i="11"/>
  <c r="E162" i="11"/>
  <c r="G162" i="11" s="1"/>
  <c r="C162" i="11"/>
  <c r="I161" i="11"/>
  <c r="O160" i="11"/>
  <c r="N160" i="11"/>
  <c r="T161" i="11" l="1"/>
  <c r="N161" i="11"/>
  <c r="J162" i="11"/>
  <c r="P162" i="11"/>
  <c r="I162" i="11"/>
  <c r="B164" i="11"/>
  <c r="F163" i="11"/>
  <c r="E163" i="11"/>
  <c r="G163" i="11" s="1"/>
  <c r="C163" i="11"/>
  <c r="D162" i="11"/>
  <c r="O162" i="11" s="1"/>
  <c r="L161" i="11"/>
  <c r="M161" i="11" s="1"/>
  <c r="H161" i="11"/>
  <c r="V161" i="11" s="1"/>
  <c r="T162" i="11" l="1"/>
  <c r="H162" i="11"/>
  <c r="V162" i="11" s="1"/>
  <c r="L162" i="11"/>
  <c r="M162" i="11" s="1"/>
  <c r="J163" i="11"/>
  <c r="P163" i="11"/>
  <c r="I163" i="11"/>
  <c r="D163" i="11"/>
  <c r="T163" i="11" s="1"/>
  <c r="B165" i="11"/>
  <c r="F164" i="11"/>
  <c r="E164" i="11"/>
  <c r="G164" i="11" s="1"/>
  <c r="C164" i="11"/>
  <c r="N162" i="11"/>
  <c r="L163" i="11" l="1"/>
  <c r="M163" i="11" s="1"/>
  <c r="J164" i="11"/>
  <c r="P164" i="11"/>
  <c r="I164" i="11"/>
  <c r="D164" i="11"/>
  <c r="T164" i="11" s="1"/>
  <c r="B166" i="11"/>
  <c r="F165" i="11"/>
  <c r="E165" i="11"/>
  <c r="G165" i="11" s="1"/>
  <c r="C165" i="11"/>
  <c r="O163" i="11"/>
  <c r="N163" i="11"/>
  <c r="H163" i="11"/>
  <c r="V163" i="11" s="1"/>
  <c r="H164" i="11" l="1"/>
  <c r="V164" i="11" s="1"/>
  <c r="L164" i="11"/>
  <c r="M164" i="11" s="1"/>
  <c r="J165" i="11"/>
  <c r="P165" i="11"/>
  <c r="D165" i="11"/>
  <c r="H165" i="11" s="1"/>
  <c r="V165" i="11" s="1"/>
  <c r="B167" i="11"/>
  <c r="F166" i="11"/>
  <c r="E166" i="11"/>
  <c r="G166" i="11" s="1"/>
  <c r="C166" i="11"/>
  <c r="O164" i="11"/>
  <c r="N164" i="11"/>
  <c r="I165" i="11"/>
  <c r="T165" i="11" l="1"/>
  <c r="J166" i="11"/>
  <c r="P166" i="11"/>
  <c r="D166" i="11"/>
  <c r="H166" i="11" s="1"/>
  <c r="V166" i="11" s="1"/>
  <c r="I166" i="11"/>
  <c r="B168" i="11"/>
  <c r="F167" i="11"/>
  <c r="E167" i="11"/>
  <c r="G167" i="11" s="1"/>
  <c r="C167" i="11"/>
  <c r="L165" i="11"/>
  <c r="M165" i="11" s="1"/>
  <c r="O165" i="11"/>
  <c r="N165" i="11"/>
  <c r="T166" i="11" l="1"/>
  <c r="J167" i="11"/>
  <c r="P167" i="11"/>
  <c r="D167" i="11"/>
  <c r="H167" i="11" s="1"/>
  <c r="V167" i="11" s="1"/>
  <c r="B169" i="11"/>
  <c r="F168" i="11"/>
  <c r="E168" i="11"/>
  <c r="G168" i="11" s="1"/>
  <c r="C168" i="11"/>
  <c r="O166" i="11"/>
  <c r="N166" i="11"/>
  <c r="I167" i="11"/>
  <c r="L166" i="11"/>
  <c r="M166" i="11" s="1"/>
  <c r="T167" i="11" l="1"/>
  <c r="J168" i="11"/>
  <c r="P168" i="11"/>
  <c r="D168" i="11"/>
  <c r="H168" i="11" s="1"/>
  <c r="V168" i="11" s="1"/>
  <c r="O167" i="11"/>
  <c r="N167" i="11"/>
  <c r="I168" i="11"/>
  <c r="B170" i="11"/>
  <c r="F169" i="11"/>
  <c r="E169" i="11"/>
  <c r="G169" i="11" s="1"/>
  <c r="C169" i="11"/>
  <c r="L167" i="11"/>
  <c r="M167" i="11" s="1"/>
  <c r="T168" i="11" l="1"/>
  <c r="J169" i="11"/>
  <c r="P169" i="11"/>
  <c r="L168" i="11"/>
  <c r="M168" i="11" s="1"/>
  <c r="D169" i="11"/>
  <c r="O169" i="11" s="1"/>
  <c r="B171" i="11"/>
  <c r="F170" i="11"/>
  <c r="E170" i="11"/>
  <c r="G170" i="11" s="1"/>
  <c r="C170" i="11"/>
  <c r="I169" i="11"/>
  <c r="O168" i="11"/>
  <c r="N168" i="11"/>
  <c r="T169" i="11" l="1"/>
  <c r="N169" i="11"/>
  <c r="J170" i="11"/>
  <c r="P170" i="11"/>
  <c r="I170" i="11"/>
  <c r="B172" i="11"/>
  <c r="F171" i="11"/>
  <c r="E171" i="11"/>
  <c r="G171" i="11" s="1"/>
  <c r="C171" i="11"/>
  <c r="D170" i="11"/>
  <c r="T170" i="11" s="1"/>
  <c r="L169" i="11"/>
  <c r="M169" i="11" s="1"/>
  <c r="H169" i="11"/>
  <c r="V169" i="11" s="1"/>
  <c r="H170" i="11" l="1"/>
  <c r="V170" i="11" s="1"/>
  <c r="L170" i="11"/>
  <c r="M170" i="11" s="1"/>
  <c r="J171" i="11"/>
  <c r="P171" i="11"/>
  <c r="O170" i="11"/>
  <c r="N170" i="11"/>
  <c r="B173" i="11"/>
  <c r="F172" i="11"/>
  <c r="E172" i="11"/>
  <c r="G172" i="11" s="1"/>
  <c r="C172" i="11"/>
  <c r="D171" i="11"/>
  <c r="T171" i="11" s="1"/>
  <c r="I171" i="11"/>
  <c r="L171" i="11" s="1"/>
  <c r="M171" i="11" s="1"/>
  <c r="J172" i="11" l="1"/>
  <c r="P172" i="11"/>
  <c r="D172" i="11"/>
  <c r="T172" i="11" s="1"/>
  <c r="I172" i="11"/>
  <c r="L172" i="11" s="1"/>
  <c r="M172" i="11" s="1"/>
  <c r="O171" i="11"/>
  <c r="N171" i="11"/>
  <c r="B174" i="11"/>
  <c r="F173" i="11"/>
  <c r="E173" i="11"/>
  <c r="G173" i="11" s="1"/>
  <c r="C173" i="11"/>
  <c r="H171" i="11"/>
  <c r="H172" i="11" l="1"/>
  <c r="V172" i="11" s="1"/>
  <c r="V171" i="11"/>
  <c r="J173" i="11"/>
  <c r="P173" i="11"/>
  <c r="D173" i="11"/>
  <c r="H173" i="11" s="1"/>
  <c r="V173" i="11" s="1"/>
  <c r="B175" i="11"/>
  <c r="F174" i="11"/>
  <c r="E174" i="11"/>
  <c r="G174" i="11" s="1"/>
  <c r="C174" i="11"/>
  <c r="I173" i="11"/>
  <c r="O172" i="11"/>
  <c r="N172" i="11"/>
  <c r="T173" i="11" l="1"/>
  <c r="J174" i="11"/>
  <c r="P174" i="11"/>
  <c r="D174" i="11"/>
  <c r="H174" i="11" s="1"/>
  <c r="V174" i="11" s="1"/>
  <c r="I174" i="11"/>
  <c r="B176" i="11"/>
  <c r="F175" i="11"/>
  <c r="E175" i="11"/>
  <c r="G175" i="11" s="1"/>
  <c r="C175" i="11"/>
  <c r="L173" i="11"/>
  <c r="M173" i="11" s="1"/>
  <c r="O173" i="11"/>
  <c r="N173" i="11"/>
  <c r="T174" i="11" l="1"/>
  <c r="J175" i="11"/>
  <c r="P175" i="11"/>
  <c r="L174" i="11"/>
  <c r="M174" i="11" s="1"/>
  <c r="D175" i="11"/>
  <c r="O175" i="11" s="1"/>
  <c r="B177" i="11"/>
  <c r="F176" i="11"/>
  <c r="E176" i="11"/>
  <c r="G176" i="11" s="1"/>
  <c r="C176" i="11"/>
  <c r="I175" i="11"/>
  <c r="O174" i="11"/>
  <c r="N174" i="11"/>
  <c r="T175" i="11" l="1"/>
  <c r="N175" i="11"/>
  <c r="H175" i="11"/>
  <c r="V175" i="11" s="1"/>
  <c r="J176" i="11"/>
  <c r="P176" i="11"/>
  <c r="L175" i="11"/>
  <c r="M175" i="11" s="1"/>
  <c r="D176" i="11"/>
  <c r="O176" i="11" s="1"/>
  <c r="I176" i="11"/>
  <c r="B178" i="11"/>
  <c r="F177" i="11"/>
  <c r="E177" i="11"/>
  <c r="G177" i="11" s="1"/>
  <c r="C177" i="11"/>
  <c r="H176" i="11" l="1"/>
  <c r="V176" i="11" s="1"/>
  <c r="T176" i="11"/>
  <c r="J177" i="11"/>
  <c r="P177" i="11"/>
  <c r="N176" i="11"/>
  <c r="B179" i="11"/>
  <c r="F178" i="11"/>
  <c r="E178" i="11"/>
  <c r="G178" i="11" s="1"/>
  <c r="C178" i="11"/>
  <c r="I177" i="11"/>
  <c r="L176" i="11"/>
  <c r="M176" i="11" s="1"/>
  <c r="D177" i="11"/>
  <c r="H177" i="11" l="1"/>
  <c r="V177" i="11" s="1"/>
  <c r="T177" i="11"/>
  <c r="L177" i="11"/>
  <c r="M177" i="11" s="1"/>
  <c r="J178" i="11"/>
  <c r="P178" i="11"/>
  <c r="I178" i="11"/>
  <c r="D178" i="11"/>
  <c r="T178" i="11" s="1"/>
  <c r="O177" i="11"/>
  <c r="N177" i="11"/>
  <c r="B180" i="11"/>
  <c r="F179" i="11"/>
  <c r="E179" i="11"/>
  <c r="G179" i="11" s="1"/>
  <c r="C179" i="11"/>
  <c r="L178" i="11" l="1"/>
  <c r="M178" i="11" s="1"/>
  <c r="J179" i="11"/>
  <c r="P179" i="11"/>
  <c r="D179" i="11"/>
  <c r="T179" i="11" s="1"/>
  <c r="B181" i="11"/>
  <c r="F180" i="11"/>
  <c r="E180" i="11"/>
  <c r="G180" i="11" s="1"/>
  <c r="C180" i="11"/>
  <c r="O178" i="11"/>
  <c r="N178" i="11"/>
  <c r="H178" i="11"/>
  <c r="V178" i="11" s="1"/>
  <c r="I179" i="11"/>
  <c r="L179" i="11" l="1"/>
  <c r="M179" i="11" s="1"/>
  <c r="J180" i="11"/>
  <c r="P180" i="11"/>
  <c r="I180" i="11"/>
  <c r="D180" i="11"/>
  <c r="T180" i="11" s="1"/>
  <c r="B182" i="11"/>
  <c r="F181" i="11"/>
  <c r="E181" i="11"/>
  <c r="G181" i="11" s="1"/>
  <c r="C181" i="11"/>
  <c r="O179" i="11"/>
  <c r="N179" i="11"/>
  <c r="H179" i="11"/>
  <c r="V179" i="11" s="1"/>
  <c r="H180" i="11" l="1"/>
  <c r="V180" i="11" s="1"/>
  <c r="L180" i="11"/>
  <c r="M180" i="11" s="1"/>
  <c r="J181" i="11"/>
  <c r="P181" i="11"/>
  <c r="D181" i="11"/>
  <c r="H181" i="11" s="1"/>
  <c r="V181" i="11" s="1"/>
  <c r="B183" i="11"/>
  <c r="F182" i="11"/>
  <c r="E182" i="11"/>
  <c r="G182" i="11" s="1"/>
  <c r="C182" i="11"/>
  <c r="O180" i="11"/>
  <c r="N180" i="11"/>
  <c r="I181" i="11"/>
  <c r="T181" i="11" l="1"/>
  <c r="J182" i="11"/>
  <c r="P182" i="11"/>
  <c r="D182" i="11"/>
  <c r="H182" i="11" s="1"/>
  <c r="V182" i="11" s="1"/>
  <c r="I182" i="11"/>
  <c r="B184" i="11"/>
  <c r="F183" i="11"/>
  <c r="E183" i="11"/>
  <c r="G183" i="11" s="1"/>
  <c r="C183" i="11"/>
  <c r="L181" i="11"/>
  <c r="M181" i="11" s="1"/>
  <c r="O181" i="11"/>
  <c r="N181" i="11"/>
  <c r="T182" i="11" l="1"/>
  <c r="J183" i="11"/>
  <c r="P183" i="11"/>
  <c r="L182" i="11"/>
  <c r="M182" i="11" s="1"/>
  <c r="D183" i="11"/>
  <c r="T183" i="11" s="1"/>
  <c r="B185" i="11"/>
  <c r="F184" i="11"/>
  <c r="E184" i="11"/>
  <c r="G184" i="11" s="1"/>
  <c r="C184" i="11"/>
  <c r="I183" i="11"/>
  <c r="L183" i="11" s="1"/>
  <c r="M183" i="11" s="1"/>
  <c r="O182" i="11"/>
  <c r="N182" i="11"/>
  <c r="N183" i="11" l="1"/>
  <c r="J184" i="11"/>
  <c r="P184" i="11"/>
  <c r="D184" i="11"/>
  <c r="T184" i="11" s="1"/>
  <c r="I184" i="11"/>
  <c r="L184" i="11" s="1"/>
  <c r="M184" i="11" s="1"/>
  <c r="B186" i="11"/>
  <c r="F185" i="11"/>
  <c r="E185" i="11"/>
  <c r="G185" i="11" s="1"/>
  <c r="C185" i="11"/>
  <c r="O183" i="11"/>
  <c r="H183" i="11"/>
  <c r="V183" i="11" s="1"/>
  <c r="H184" i="11" l="1"/>
  <c r="V184" i="11" s="1"/>
  <c r="J185" i="11"/>
  <c r="P185" i="11"/>
  <c r="B187" i="11"/>
  <c r="F186" i="11"/>
  <c r="E186" i="11"/>
  <c r="G186" i="11" s="1"/>
  <c r="C186" i="11"/>
  <c r="D185" i="11"/>
  <c r="T185" i="11" s="1"/>
  <c r="I185" i="11"/>
  <c r="L185" i="11" s="1"/>
  <c r="M185" i="11" s="1"/>
  <c r="O184" i="11"/>
  <c r="N184" i="11"/>
  <c r="J186" i="11" l="1"/>
  <c r="P186" i="11"/>
  <c r="D186" i="11"/>
  <c r="T186" i="11" s="1"/>
  <c r="I186" i="11"/>
  <c r="L186" i="11" s="1"/>
  <c r="M186" i="11" s="1"/>
  <c r="O185" i="11"/>
  <c r="N185" i="11"/>
  <c r="B188" i="11"/>
  <c r="F187" i="11"/>
  <c r="E187" i="11"/>
  <c r="G187" i="11" s="1"/>
  <c r="C187" i="11"/>
  <c r="H185" i="11"/>
  <c r="H186" i="11" l="1"/>
  <c r="V186" i="11" s="1"/>
  <c r="V185" i="11"/>
  <c r="J187" i="11"/>
  <c r="P187" i="11"/>
  <c r="D187" i="11"/>
  <c r="H187" i="11" s="1"/>
  <c r="V187" i="11" s="1"/>
  <c r="B189" i="11"/>
  <c r="F188" i="11"/>
  <c r="E188" i="11"/>
  <c r="G188" i="11" s="1"/>
  <c r="C188" i="11"/>
  <c r="I187" i="11"/>
  <c r="O186" i="11"/>
  <c r="N186" i="11"/>
  <c r="T187" i="11" l="1"/>
  <c r="J188" i="11"/>
  <c r="P188" i="11"/>
  <c r="D188" i="11"/>
  <c r="H188" i="11" s="1"/>
  <c r="V188" i="11" s="1"/>
  <c r="I188" i="11"/>
  <c r="B190" i="11"/>
  <c r="F189" i="11"/>
  <c r="E189" i="11"/>
  <c r="G189" i="11" s="1"/>
  <c r="C189" i="11"/>
  <c r="L187" i="11"/>
  <c r="M187" i="11" s="1"/>
  <c r="O187" i="11"/>
  <c r="N187" i="11"/>
  <c r="T188" i="11" l="1"/>
  <c r="J189" i="11"/>
  <c r="P189" i="11"/>
  <c r="L188" i="11"/>
  <c r="M188" i="11" s="1"/>
  <c r="D189" i="11"/>
  <c r="O189" i="11" s="1"/>
  <c r="B191" i="11"/>
  <c r="F190" i="11"/>
  <c r="E190" i="11"/>
  <c r="G190" i="11" s="1"/>
  <c r="C190" i="11"/>
  <c r="I189" i="11"/>
  <c r="O188" i="11"/>
  <c r="N188" i="11"/>
  <c r="T189" i="11" l="1"/>
  <c r="N189" i="11"/>
  <c r="H189" i="11"/>
  <c r="V189" i="11" s="1"/>
  <c r="J190" i="11"/>
  <c r="P190" i="11"/>
  <c r="L189" i="11"/>
  <c r="M189" i="11" s="1"/>
  <c r="D190" i="11"/>
  <c r="O190" i="11" s="1"/>
  <c r="I190" i="11"/>
  <c r="B192" i="11"/>
  <c r="F191" i="11"/>
  <c r="E191" i="11"/>
  <c r="G191" i="11" s="1"/>
  <c r="C191" i="11"/>
  <c r="T190" i="11" l="1"/>
  <c r="H190" i="11"/>
  <c r="V190" i="11" s="1"/>
  <c r="N190" i="11"/>
  <c r="J191" i="11"/>
  <c r="P191" i="11"/>
  <c r="B193" i="11"/>
  <c r="F192" i="11"/>
  <c r="E192" i="11"/>
  <c r="G192" i="11" s="1"/>
  <c r="C192" i="11"/>
  <c r="I191" i="11"/>
  <c r="L190" i="11"/>
  <c r="M190" i="11" s="1"/>
  <c r="D191" i="11"/>
  <c r="H191" i="11" s="1"/>
  <c r="V191" i="11" s="1"/>
  <c r="T191" i="11" l="1"/>
  <c r="L191" i="11"/>
  <c r="M191" i="11" s="1"/>
  <c r="J192" i="11"/>
  <c r="P192" i="11"/>
  <c r="D192" i="11"/>
  <c r="H192" i="11" s="1"/>
  <c r="V192" i="11" s="1"/>
  <c r="O191" i="11"/>
  <c r="N191" i="11"/>
  <c r="I192" i="11"/>
  <c r="B194" i="11"/>
  <c r="F193" i="11"/>
  <c r="E193" i="11"/>
  <c r="G193" i="11" s="1"/>
  <c r="C193" i="11"/>
  <c r="T192" i="11" l="1"/>
  <c r="J193" i="11"/>
  <c r="P193" i="11"/>
  <c r="I193" i="11"/>
  <c r="L192" i="11"/>
  <c r="M192" i="11" s="1"/>
  <c r="D193" i="11"/>
  <c r="H193" i="11" s="1"/>
  <c r="V193" i="11" s="1"/>
  <c r="B195" i="11"/>
  <c r="F194" i="11"/>
  <c r="E194" i="11"/>
  <c r="G194" i="11" s="1"/>
  <c r="C194" i="11"/>
  <c r="O192" i="11"/>
  <c r="N192" i="11"/>
  <c r="T193" i="11" l="1"/>
  <c r="L193" i="11"/>
  <c r="M193" i="11" s="1"/>
  <c r="J194" i="11"/>
  <c r="P194" i="11"/>
  <c r="D194" i="11"/>
  <c r="H194" i="11" s="1"/>
  <c r="V194" i="11" s="1"/>
  <c r="B196" i="11"/>
  <c r="F195" i="11"/>
  <c r="E195" i="11"/>
  <c r="G195" i="11" s="1"/>
  <c r="C195" i="11"/>
  <c r="O193" i="11"/>
  <c r="N193" i="11"/>
  <c r="I194" i="11"/>
  <c r="T194" i="11" l="1"/>
  <c r="J195" i="11"/>
  <c r="P195" i="11"/>
  <c r="D195" i="11"/>
  <c r="T195" i="11" s="1"/>
  <c r="I195" i="11"/>
  <c r="B197" i="11"/>
  <c r="F196" i="11"/>
  <c r="E196" i="11"/>
  <c r="G196" i="11" s="1"/>
  <c r="C196" i="11"/>
  <c r="O194" i="11"/>
  <c r="N194" i="11"/>
  <c r="H195" i="11"/>
  <c r="V195" i="11" s="1"/>
  <c r="L194" i="11"/>
  <c r="M194" i="11" s="1"/>
  <c r="J196" i="11" l="1"/>
  <c r="P196" i="11"/>
  <c r="D196" i="11"/>
  <c r="H196" i="11" s="1"/>
  <c r="V196" i="11" s="1"/>
  <c r="B198" i="11"/>
  <c r="F197" i="11"/>
  <c r="E197" i="11"/>
  <c r="G197" i="11" s="1"/>
  <c r="C197" i="11"/>
  <c r="O195" i="11"/>
  <c r="N195" i="11"/>
  <c r="I196" i="11"/>
  <c r="L195" i="11"/>
  <c r="M195" i="11" s="1"/>
  <c r="T196" i="11" l="1"/>
  <c r="J197" i="11"/>
  <c r="P197" i="11"/>
  <c r="D197" i="11"/>
  <c r="O197" i="11" s="1"/>
  <c r="I197" i="11"/>
  <c r="B199" i="11"/>
  <c r="F198" i="11"/>
  <c r="E198" i="11"/>
  <c r="G198" i="11" s="1"/>
  <c r="C198" i="11"/>
  <c r="L196" i="11"/>
  <c r="M196" i="11" s="1"/>
  <c r="O196" i="11"/>
  <c r="N196" i="11"/>
  <c r="T197" i="11" l="1"/>
  <c r="N197" i="11"/>
  <c r="H197" i="11"/>
  <c r="V197" i="11" s="1"/>
  <c r="J198" i="11"/>
  <c r="P198" i="11"/>
  <c r="L197" i="11"/>
  <c r="M197" i="11" s="1"/>
  <c r="D198" i="11"/>
  <c r="H198" i="11" s="1"/>
  <c r="V198" i="11" s="1"/>
  <c r="B200" i="11"/>
  <c r="F199" i="11"/>
  <c r="E199" i="11"/>
  <c r="G199" i="11" s="1"/>
  <c r="C199" i="11"/>
  <c r="I198" i="11"/>
  <c r="T198" i="11" l="1"/>
  <c r="J199" i="11"/>
  <c r="P199" i="11"/>
  <c r="L198" i="11"/>
  <c r="M198" i="11" s="1"/>
  <c r="D199" i="11"/>
  <c r="H199" i="11" s="1"/>
  <c r="V199" i="11" s="1"/>
  <c r="I199" i="11"/>
  <c r="L199" i="11" s="1"/>
  <c r="M199" i="11" s="1"/>
  <c r="B201" i="11"/>
  <c r="F200" i="11"/>
  <c r="E200" i="11"/>
  <c r="G200" i="11" s="1"/>
  <c r="C200" i="11"/>
  <c r="O198" i="11"/>
  <c r="N198" i="11"/>
  <c r="T199" i="11" l="1"/>
  <c r="J200" i="11"/>
  <c r="P200" i="11"/>
  <c r="D200" i="11"/>
  <c r="T200" i="11" s="1"/>
  <c r="B202" i="11"/>
  <c r="F201" i="11"/>
  <c r="E201" i="11"/>
  <c r="G201" i="11" s="1"/>
  <c r="C201" i="11"/>
  <c r="I200" i="11"/>
  <c r="O199" i="11"/>
  <c r="N199" i="11"/>
  <c r="J201" i="11" l="1"/>
  <c r="P201" i="11"/>
  <c r="D201" i="11"/>
  <c r="T201" i="11" s="1"/>
  <c r="I201" i="11"/>
  <c r="B203" i="11"/>
  <c r="F202" i="11"/>
  <c r="E202" i="11"/>
  <c r="G202" i="11" s="1"/>
  <c r="C202" i="11"/>
  <c r="O200" i="11"/>
  <c r="N200" i="11"/>
  <c r="L200" i="11"/>
  <c r="M200" i="11" s="1"/>
  <c r="H200" i="11"/>
  <c r="V200" i="11" s="1"/>
  <c r="H201" i="11" l="1"/>
  <c r="V201" i="11" s="1"/>
  <c r="J202" i="11"/>
  <c r="P202" i="11"/>
  <c r="L201" i="11"/>
  <c r="M201" i="11" s="1"/>
  <c r="D202" i="11"/>
  <c r="H202" i="11" s="1"/>
  <c r="V202" i="11" s="1"/>
  <c r="B204" i="11"/>
  <c r="F203" i="11"/>
  <c r="E203" i="11"/>
  <c r="G203" i="11" s="1"/>
  <c r="C203" i="11"/>
  <c r="I202" i="11"/>
  <c r="O201" i="11"/>
  <c r="N201" i="11"/>
  <c r="T202" i="11" l="1"/>
  <c r="J203" i="11"/>
  <c r="P203" i="11"/>
  <c r="L202" i="11"/>
  <c r="M202" i="11" s="1"/>
  <c r="D203" i="11"/>
  <c r="O203" i="11" s="1"/>
  <c r="I203" i="11"/>
  <c r="L203" i="11" s="1"/>
  <c r="M203" i="11" s="1"/>
  <c r="B205" i="11"/>
  <c r="F204" i="11"/>
  <c r="E204" i="11"/>
  <c r="G204" i="11" s="1"/>
  <c r="C204" i="11"/>
  <c r="O202" i="11"/>
  <c r="N202" i="11"/>
  <c r="T203" i="11" l="1"/>
  <c r="N203" i="11"/>
  <c r="J204" i="11"/>
  <c r="P204" i="11"/>
  <c r="D204" i="11"/>
  <c r="O204" i="11" s="1"/>
  <c r="H203" i="11"/>
  <c r="V203" i="11" s="1"/>
  <c r="B206" i="11"/>
  <c r="F205" i="11"/>
  <c r="E205" i="11"/>
  <c r="G205" i="11" s="1"/>
  <c r="C205" i="11"/>
  <c r="I204" i="11"/>
  <c r="L204" i="11" s="1"/>
  <c r="M204" i="11" s="1"/>
  <c r="T204" i="11" l="1"/>
  <c r="J205" i="11"/>
  <c r="P205" i="11"/>
  <c r="H204" i="11"/>
  <c r="V204" i="11" s="1"/>
  <c r="D205" i="11"/>
  <c r="T205" i="11" s="1"/>
  <c r="N204" i="11"/>
  <c r="I205" i="11"/>
  <c r="B207" i="11"/>
  <c r="F206" i="11"/>
  <c r="E206" i="11"/>
  <c r="G206" i="11" s="1"/>
  <c r="C206" i="11"/>
  <c r="H205" i="11" l="1"/>
  <c r="V205" i="11" s="1"/>
  <c r="J206" i="11"/>
  <c r="P206" i="11"/>
  <c r="D206" i="11"/>
  <c r="T206" i="11" s="1"/>
  <c r="I206" i="11"/>
  <c r="L205" i="11"/>
  <c r="M205" i="11" s="1"/>
  <c r="B208" i="11"/>
  <c r="F207" i="11"/>
  <c r="E207" i="11"/>
  <c r="G207" i="11" s="1"/>
  <c r="C207" i="11"/>
  <c r="O205" i="11"/>
  <c r="N205" i="11"/>
  <c r="H206" i="11" l="1"/>
  <c r="V206" i="11" s="1"/>
  <c r="J207" i="11"/>
  <c r="P207" i="11"/>
  <c r="L206" i="11"/>
  <c r="M206" i="11" s="1"/>
  <c r="D207" i="11"/>
  <c r="H207" i="11" s="1"/>
  <c r="V207" i="11" s="1"/>
  <c r="B209" i="11"/>
  <c r="F208" i="11"/>
  <c r="E208" i="11"/>
  <c r="G208" i="11" s="1"/>
  <c r="C208" i="11"/>
  <c r="I207" i="11"/>
  <c r="O206" i="11"/>
  <c r="N206" i="11"/>
  <c r="T207" i="11" l="1"/>
  <c r="J208" i="11"/>
  <c r="P208" i="11"/>
  <c r="L207" i="11"/>
  <c r="M207" i="11" s="1"/>
  <c r="D208" i="11"/>
  <c r="H208" i="11" s="1"/>
  <c r="V208" i="11" s="1"/>
  <c r="I208" i="11"/>
  <c r="L208" i="11" s="1"/>
  <c r="M208" i="11" s="1"/>
  <c r="B210" i="11"/>
  <c r="F209" i="11"/>
  <c r="E209" i="11"/>
  <c r="G209" i="11" s="1"/>
  <c r="C209" i="11"/>
  <c r="O207" i="11"/>
  <c r="N207" i="11"/>
  <c r="T208" i="11" l="1"/>
  <c r="J209" i="11"/>
  <c r="P209" i="11"/>
  <c r="I209" i="11"/>
  <c r="D209" i="11"/>
  <c r="T209" i="11" s="1"/>
  <c r="L209" i="11"/>
  <c r="M209" i="11" s="1"/>
  <c r="B211" i="11"/>
  <c r="F210" i="11"/>
  <c r="E210" i="11"/>
  <c r="G210" i="11" s="1"/>
  <c r="C210" i="11"/>
  <c r="O208" i="11"/>
  <c r="N208" i="11"/>
  <c r="J210" i="11" l="1"/>
  <c r="P210" i="11"/>
  <c r="B212" i="11"/>
  <c r="F211" i="11"/>
  <c r="E211" i="11"/>
  <c r="G211" i="11" s="1"/>
  <c r="C211" i="11"/>
  <c r="O209" i="11"/>
  <c r="N209" i="11"/>
  <c r="H209" i="11"/>
  <c r="V209" i="11" s="1"/>
  <c r="D210" i="11"/>
  <c r="T210" i="11" s="1"/>
  <c r="I210" i="11"/>
  <c r="L210" i="11" s="1"/>
  <c r="M210" i="11" s="1"/>
  <c r="J211" i="11" l="1"/>
  <c r="P211" i="11"/>
  <c r="O210" i="11"/>
  <c r="N210" i="11"/>
  <c r="H210" i="11"/>
  <c r="V210" i="11" s="1"/>
  <c r="I211" i="11"/>
  <c r="D211" i="11"/>
  <c r="O211" i="11" s="1"/>
  <c r="L211" i="11"/>
  <c r="M211" i="11" s="1"/>
  <c r="B213" i="11"/>
  <c r="F212" i="11"/>
  <c r="E212" i="11"/>
  <c r="G212" i="11" s="1"/>
  <c r="C212" i="11"/>
  <c r="T211" i="11" l="1"/>
  <c r="J212" i="11"/>
  <c r="P212" i="11"/>
  <c r="D212" i="11"/>
  <c r="T212" i="11" s="1"/>
  <c r="I212" i="11"/>
  <c r="L212" i="11" s="1"/>
  <c r="M212" i="11" s="1"/>
  <c r="N211" i="11"/>
  <c r="B214" i="11"/>
  <c r="F213" i="11"/>
  <c r="E213" i="11"/>
  <c r="G213" i="11" s="1"/>
  <c r="C213" i="11"/>
  <c r="H211" i="11"/>
  <c r="V211" i="11" s="1"/>
  <c r="H212" i="11" l="1"/>
  <c r="V212" i="11" s="1"/>
  <c r="J213" i="11"/>
  <c r="P213" i="11"/>
  <c r="D213" i="11"/>
  <c r="T213" i="11" s="1"/>
  <c r="B215" i="11"/>
  <c r="F214" i="11"/>
  <c r="E214" i="11"/>
  <c r="G214" i="11" s="1"/>
  <c r="C214" i="11"/>
  <c r="I213" i="11"/>
  <c r="O212" i="11"/>
  <c r="N212" i="11"/>
  <c r="H213" i="11" l="1"/>
  <c r="V213" i="11" s="1"/>
  <c r="J214" i="11"/>
  <c r="P214" i="11"/>
  <c r="D214" i="11"/>
  <c r="T214" i="11" s="1"/>
  <c r="I214" i="11"/>
  <c r="B216" i="11"/>
  <c r="F215" i="11"/>
  <c r="E215" i="11"/>
  <c r="G215" i="11" s="1"/>
  <c r="C215" i="11"/>
  <c r="L213" i="11"/>
  <c r="M213" i="11" s="1"/>
  <c r="O213" i="11"/>
  <c r="N213" i="11"/>
  <c r="H214" i="11" l="1"/>
  <c r="V214" i="11" s="1"/>
  <c r="J215" i="11"/>
  <c r="P215" i="11"/>
  <c r="L214" i="11"/>
  <c r="M214" i="11" s="1"/>
  <c r="D215" i="11"/>
  <c r="H215" i="11" s="1"/>
  <c r="V215" i="11" s="1"/>
  <c r="B217" i="11"/>
  <c r="F216" i="11"/>
  <c r="E216" i="11"/>
  <c r="G216" i="11" s="1"/>
  <c r="C216" i="11"/>
  <c r="I215" i="11"/>
  <c r="O214" i="11"/>
  <c r="N214" i="11"/>
  <c r="T215" i="11" l="1"/>
  <c r="J216" i="11"/>
  <c r="P216" i="11"/>
  <c r="L215" i="11"/>
  <c r="M215" i="11" s="1"/>
  <c r="D216" i="11"/>
  <c r="T216" i="11" s="1"/>
  <c r="I216" i="11"/>
  <c r="L216" i="11" s="1"/>
  <c r="M216" i="11" s="1"/>
  <c r="B218" i="11"/>
  <c r="F217" i="11"/>
  <c r="E217" i="11"/>
  <c r="G217" i="11" s="1"/>
  <c r="C217" i="11"/>
  <c r="O215" i="11"/>
  <c r="N215" i="11"/>
  <c r="H216" i="11" l="1"/>
  <c r="V216" i="11" s="1"/>
  <c r="J217" i="11"/>
  <c r="P217" i="11"/>
  <c r="D217" i="11"/>
  <c r="O217" i="11" s="1"/>
  <c r="B219" i="11"/>
  <c r="F218" i="11"/>
  <c r="E218" i="11"/>
  <c r="G218" i="11" s="1"/>
  <c r="C218" i="11"/>
  <c r="I217" i="11"/>
  <c r="O216" i="11"/>
  <c r="N216" i="11"/>
  <c r="T217" i="11" l="1"/>
  <c r="J218" i="11"/>
  <c r="P218" i="11"/>
  <c r="N217" i="11"/>
  <c r="I218" i="11"/>
  <c r="B220" i="11"/>
  <c r="F219" i="11"/>
  <c r="E219" i="11"/>
  <c r="G219" i="11" s="1"/>
  <c r="C219" i="11"/>
  <c r="D218" i="11"/>
  <c r="O218" i="11" s="1"/>
  <c r="L217" i="11"/>
  <c r="M217" i="11" s="1"/>
  <c r="H217" i="11"/>
  <c r="V217" i="11" s="1"/>
  <c r="T218" i="11" l="1"/>
  <c r="H218" i="11"/>
  <c r="V218" i="11" s="1"/>
  <c r="L218" i="11"/>
  <c r="M218" i="11" s="1"/>
  <c r="J219" i="11"/>
  <c r="P219" i="11"/>
  <c r="I219" i="11"/>
  <c r="D219" i="11"/>
  <c r="T219" i="11" s="1"/>
  <c r="B221" i="11"/>
  <c r="F220" i="11"/>
  <c r="E220" i="11"/>
  <c r="G220" i="11" s="1"/>
  <c r="C220" i="11"/>
  <c r="N218" i="11"/>
  <c r="L219" i="11" l="1"/>
  <c r="M219" i="11" s="1"/>
  <c r="J220" i="11"/>
  <c r="P220" i="11"/>
  <c r="I220" i="11"/>
  <c r="D220" i="11"/>
  <c r="T220" i="11" s="1"/>
  <c r="B222" i="11"/>
  <c r="F221" i="11"/>
  <c r="E221" i="11"/>
  <c r="G221" i="11" s="1"/>
  <c r="C221" i="11"/>
  <c r="O219" i="11"/>
  <c r="N219" i="11"/>
  <c r="H219" i="11"/>
  <c r="V219" i="11" s="1"/>
  <c r="H220" i="11" l="1"/>
  <c r="V220" i="11" s="1"/>
  <c r="L220" i="11"/>
  <c r="M220" i="11" s="1"/>
  <c r="J221" i="11"/>
  <c r="P221" i="11"/>
  <c r="D221" i="11"/>
  <c r="H221" i="11" s="1"/>
  <c r="V221" i="11" s="1"/>
  <c r="B223" i="11"/>
  <c r="F222" i="11"/>
  <c r="E222" i="11"/>
  <c r="G222" i="11" s="1"/>
  <c r="C222" i="11"/>
  <c r="O220" i="11"/>
  <c r="N220" i="11"/>
  <c r="I221" i="11"/>
  <c r="T221" i="11" l="1"/>
  <c r="J222" i="11"/>
  <c r="P222" i="11"/>
  <c r="D222" i="11"/>
  <c r="H222" i="11" s="1"/>
  <c r="V222" i="11" s="1"/>
  <c r="I222" i="11"/>
  <c r="B224" i="11"/>
  <c r="F223" i="11"/>
  <c r="E223" i="11"/>
  <c r="G223" i="11" s="1"/>
  <c r="C223" i="11"/>
  <c r="L221" i="11"/>
  <c r="M221" i="11" s="1"/>
  <c r="O221" i="11"/>
  <c r="N221" i="11"/>
  <c r="T222" i="11" l="1"/>
  <c r="J223" i="11"/>
  <c r="P223" i="11"/>
  <c r="L222" i="11"/>
  <c r="M222" i="11" s="1"/>
  <c r="D223" i="11"/>
  <c r="H223" i="11" s="1"/>
  <c r="V223" i="11" s="1"/>
  <c r="B225" i="11"/>
  <c r="F224" i="11"/>
  <c r="E224" i="11"/>
  <c r="G224" i="11" s="1"/>
  <c r="C224" i="11"/>
  <c r="I223" i="11"/>
  <c r="O222" i="11"/>
  <c r="N222" i="11"/>
  <c r="T223" i="11" l="1"/>
  <c r="J224" i="11"/>
  <c r="P224" i="11"/>
  <c r="L223" i="11"/>
  <c r="M223" i="11" s="1"/>
  <c r="D224" i="11"/>
  <c r="H224" i="11" s="1"/>
  <c r="V224" i="11" s="1"/>
  <c r="I224" i="11"/>
  <c r="L224" i="11" s="1"/>
  <c r="M224" i="11" s="1"/>
  <c r="B226" i="11"/>
  <c r="F225" i="11"/>
  <c r="E225" i="11"/>
  <c r="G225" i="11" s="1"/>
  <c r="C225" i="11"/>
  <c r="O223" i="11"/>
  <c r="N223" i="11"/>
  <c r="T224" i="11" l="1"/>
  <c r="J225" i="11"/>
  <c r="P225" i="11"/>
  <c r="D225" i="11"/>
  <c r="O225" i="11" s="1"/>
  <c r="B227" i="11"/>
  <c r="F226" i="11"/>
  <c r="E226" i="11"/>
  <c r="G226" i="11" s="1"/>
  <c r="C226" i="11"/>
  <c r="I225" i="11"/>
  <c r="O224" i="11"/>
  <c r="N224" i="11"/>
  <c r="T225" i="11" l="1"/>
  <c r="N225" i="11"/>
  <c r="J226" i="11"/>
  <c r="P226" i="11"/>
  <c r="I226" i="11"/>
  <c r="B228" i="11"/>
  <c r="F227" i="11"/>
  <c r="E227" i="11"/>
  <c r="G227" i="11" s="1"/>
  <c r="C227" i="11"/>
  <c r="D226" i="11"/>
  <c r="T226" i="11" s="1"/>
  <c r="L225" i="11"/>
  <c r="M225" i="11" s="1"/>
  <c r="H225" i="11"/>
  <c r="V225" i="11" s="1"/>
  <c r="H226" i="11" l="1"/>
  <c r="V226" i="11" s="1"/>
  <c r="L226" i="11"/>
  <c r="M226" i="11" s="1"/>
  <c r="J227" i="11"/>
  <c r="P227" i="11"/>
  <c r="O226" i="11"/>
  <c r="N226" i="11"/>
  <c r="B229" i="11"/>
  <c r="F228" i="11"/>
  <c r="E228" i="11"/>
  <c r="G228" i="11" s="1"/>
  <c r="C228" i="11"/>
  <c r="D227" i="11"/>
  <c r="T227" i="11" s="1"/>
  <c r="I227" i="11"/>
  <c r="L227" i="11" s="1"/>
  <c r="M227" i="11" s="1"/>
  <c r="J228" i="11" l="1"/>
  <c r="P228" i="11"/>
  <c r="I228" i="11"/>
  <c r="O227" i="11"/>
  <c r="N227" i="11"/>
  <c r="B230" i="11"/>
  <c r="F229" i="11"/>
  <c r="E229" i="11"/>
  <c r="G229" i="11" s="1"/>
  <c r="C229" i="11"/>
  <c r="D228" i="11"/>
  <c r="T228" i="11" s="1"/>
  <c r="L228" i="11"/>
  <c r="M228" i="11" s="1"/>
  <c r="H227" i="11"/>
  <c r="H228" i="11" l="1"/>
  <c r="V228" i="11" s="1"/>
  <c r="V227" i="11"/>
  <c r="J229" i="11"/>
  <c r="P229" i="11"/>
  <c r="O228" i="11"/>
  <c r="N228" i="11"/>
  <c r="B231" i="11"/>
  <c r="F230" i="11"/>
  <c r="E230" i="11"/>
  <c r="G230" i="11" s="1"/>
  <c r="C230" i="11"/>
  <c r="D229" i="11"/>
  <c r="T229" i="11" s="1"/>
  <c r="I229" i="11"/>
  <c r="J230" i="11" l="1"/>
  <c r="P230" i="11"/>
  <c r="O229" i="11"/>
  <c r="N229" i="11"/>
  <c r="I230" i="11"/>
  <c r="L229" i="11"/>
  <c r="M229" i="11" s="1"/>
  <c r="B232" i="11"/>
  <c r="F231" i="11"/>
  <c r="E231" i="11"/>
  <c r="G231" i="11" s="1"/>
  <c r="C231" i="11"/>
  <c r="D230" i="11"/>
  <c r="T230" i="11" s="1"/>
  <c r="H229" i="11"/>
  <c r="V229" i="11" s="1"/>
  <c r="L230" i="11" l="1"/>
  <c r="M230" i="11" s="1"/>
  <c r="H230" i="11"/>
  <c r="V230" i="11" s="1"/>
  <c r="J231" i="11"/>
  <c r="P231" i="11"/>
  <c r="D231" i="11"/>
  <c r="O231" i="11" s="1"/>
  <c r="O230" i="11"/>
  <c r="N230" i="11"/>
  <c r="B233" i="11"/>
  <c r="F232" i="11"/>
  <c r="E232" i="11"/>
  <c r="G232" i="11" s="1"/>
  <c r="C232" i="11"/>
  <c r="I231" i="11"/>
  <c r="T231" i="11" l="1"/>
  <c r="J232" i="11"/>
  <c r="P232" i="11"/>
  <c r="N231" i="11"/>
  <c r="H231" i="11"/>
  <c r="V231" i="11" s="1"/>
  <c r="D232" i="11"/>
  <c r="O232" i="11" s="1"/>
  <c r="I232" i="11"/>
  <c r="B234" i="11"/>
  <c r="F233" i="11"/>
  <c r="E233" i="11"/>
  <c r="G233" i="11" s="1"/>
  <c r="C233" i="11"/>
  <c r="L231" i="11"/>
  <c r="M231" i="11" s="1"/>
  <c r="T232" i="11" l="1"/>
  <c r="H232" i="11"/>
  <c r="V232" i="11" s="1"/>
  <c r="N232" i="11"/>
  <c r="J233" i="11"/>
  <c r="P233" i="11"/>
  <c r="L232" i="11"/>
  <c r="M232" i="11" s="1"/>
  <c r="D233" i="11"/>
  <c r="T233" i="11" s="1"/>
  <c r="B235" i="11"/>
  <c r="F234" i="11"/>
  <c r="E234" i="11"/>
  <c r="G234" i="11" s="1"/>
  <c r="C234" i="11"/>
  <c r="I233" i="11"/>
  <c r="H233" i="11" l="1"/>
  <c r="V233" i="11" s="1"/>
  <c r="J234" i="11"/>
  <c r="P234" i="11"/>
  <c r="D234" i="11"/>
  <c r="T234" i="11" s="1"/>
  <c r="I234" i="11"/>
  <c r="B236" i="11"/>
  <c r="F235" i="11"/>
  <c r="E235" i="11"/>
  <c r="G235" i="11" s="1"/>
  <c r="C235" i="11"/>
  <c r="L233" i="11"/>
  <c r="M233" i="11" s="1"/>
  <c r="O233" i="11"/>
  <c r="N233" i="11"/>
  <c r="H234" i="11" l="1"/>
  <c r="V234" i="11" s="1"/>
  <c r="J235" i="11"/>
  <c r="P235" i="11"/>
  <c r="L234" i="11"/>
  <c r="M234" i="11" s="1"/>
  <c r="D235" i="11"/>
  <c r="H235" i="11" s="1"/>
  <c r="V235" i="11" s="1"/>
  <c r="B237" i="11"/>
  <c r="F236" i="11"/>
  <c r="E236" i="11"/>
  <c r="G236" i="11" s="1"/>
  <c r="C236" i="11"/>
  <c r="I235" i="11"/>
  <c r="O234" i="11"/>
  <c r="N234" i="11"/>
  <c r="T235" i="11" l="1"/>
  <c r="J236" i="11"/>
  <c r="P236" i="11"/>
  <c r="L235" i="11"/>
  <c r="M235" i="11" s="1"/>
  <c r="D236" i="11"/>
  <c r="T236" i="11" s="1"/>
  <c r="I236" i="11"/>
  <c r="L236" i="11" s="1"/>
  <c r="M236" i="11" s="1"/>
  <c r="H236" i="11"/>
  <c r="V236" i="11" s="1"/>
  <c r="B238" i="11"/>
  <c r="F237" i="11"/>
  <c r="E237" i="11"/>
  <c r="G237" i="11" s="1"/>
  <c r="C237" i="11"/>
  <c r="O235" i="11"/>
  <c r="N235" i="11"/>
  <c r="J237" i="11" l="1"/>
  <c r="P237" i="11"/>
  <c r="D237" i="11"/>
  <c r="T237" i="11" s="1"/>
  <c r="B239" i="11"/>
  <c r="F238" i="11"/>
  <c r="E238" i="11"/>
  <c r="G238" i="11" s="1"/>
  <c r="C238" i="11"/>
  <c r="I237" i="11"/>
  <c r="O236" i="11"/>
  <c r="N236" i="11"/>
  <c r="J238" i="11" l="1"/>
  <c r="P238" i="11"/>
  <c r="D238" i="11"/>
  <c r="T238" i="11" s="1"/>
  <c r="I238" i="11"/>
  <c r="B240" i="11"/>
  <c r="F239" i="11"/>
  <c r="E239" i="11"/>
  <c r="G239" i="11" s="1"/>
  <c r="C239" i="11"/>
  <c r="O237" i="11"/>
  <c r="N237" i="11"/>
  <c r="L237" i="11"/>
  <c r="M237" i="11" s="1"/>
  <c r="H237" i="11"/>
  <c r="V237" i="11" s="1"/>
  <c r="H238" i="11" l="1"/>
  <c r="V238" i="11" s="1"/>
  <c r="J239" i="11"/>
  <c r="P239" i="11"/>
  <c r="L238" i="11"/>
  <c r="M238" i="11" s="1"/>
  <c r="I239" i="11"/>
  <c r="D239" i="11"/>
  <c r="T239" i="11" s="1"/>
  <c r="B241" i="11"/>
  <c r="F240" i="11"/>
  <c r="E240" i="11"/>
  <c r="G240" i="11" s="1"/>
  <c r="C240" i="11"/>
  <c r="O238" i="11"/>
  <c r="N238" i="11"/>
  <c r="N239" i="11" s="1"/>
  <c r="J240" i="11" l="1"/>
  <c r="P240" i="11"/>
  <c r="L239" i="11"/>
  <c r="M239" i="11" s="1"/>
  <c r="B242" i="11"/>
  <c r="F241" i="11"/>
  <c r="E241" i="11"/>
  <c r="G241" i="11" s="1"/>
  <c r="C241" i="11"/>
  <c r="O239" i="11"/>
  <c r="H239" i="11"/>
  <c r="V239" i="11" s="1"/>
  <c r="D240" i="11"/>
  <c r="T240" i="11" s="1"/>
  <c r="I240" i="11"/>
  <c r="L240" i="11" s="1"/>
  <c r="M240" i="11" s="1"/>
  <c r="J241" i="11" l="1"/>
  <c r="P241" i="11"/>
  <c r="D241" i="11"/>
  <c r="T241" i="11" s="1"/>
  <c r="I241" i="11"/>
  <c r="L241" i="11" s="1"/>
  <c r="M241" i="11" s="1"/>
  <c r="O240" i="11"/>
  <c r="N240" i="11"/>
  <c r="H240" i="11"/>
  <c r="B243" i="11"/>
  <c r="F242" i="11"/>
  <c r="E242" i="11"/>
  <c r="G242" i="11" s="1"/>
  <c r="C242" i="11"/>
  <c r="H241" i="11" l="1"/>
  <c r="V241" i="11" s="1"/>
  <c r="V240" i="11"/>
  <c r="J242" i="11"/>
  <c r="P242" i="11"/>
  <c r="D242" i="11"/>
  <c r="H242" i="11" s="1"/>
  <c r="V242" i="11" s="1"/>
  <c r="B244" i="11"/>
  <c r="F243" i="11"/>
  <c r="E243" i="11"/>
  <c r="G243" i="11" s="1"/>
  <c r="C243" i="11"/>
  <c r="I242" i="11"/>
  <c r="O241" i="11"/>
  <c r="N241" i="11"/>
  <c r="T242" i="11" l="1"/>
  <c r="J243" i="11"/>
  <c r="P243" i="11"/>
  <c r="D243" i="11"/>
  <c r="H243" i="11" s="1"/>
  <c r="V243" i="11" s="1"/>
  <c r="I243" i="11"/>
  <c r="B245" i="11"/>
  <c r="F244" i="11"/>
  <c r="E244" i="11"/>
  <c r="G244" i="11" s="1"/>
  <c r="C244" i="11"/>
  <c r="L242" i="11"/>
  <c r="M242" i="11" s="1"/>
  <c r="O242" i="11"/>
  <c r="N242" i="11"/>
  <c r="T243" i="11" l="1"/>
  <c r="J244" i="11"/>
  <c r="P244" i="11"/>
  <c r="L243" i="11"/>
  <c r="M243" i="11" s="1"/>
  <c r="D244" i="11"/>
  <c r="H244" i="11" s="1"/>
  <c r="V244" i="11" s="1"/>
  <c r="B246" i="11"/>
  <c r="F245" i="11"/>
  <c r="E245" i="11"/>
  <c r="G245" i="11" s="1"/>
  <c r="C245" i="11"/>
  <c r="I244" i="11"/>
  <c r="O243" i="11"/>
  <c r="N243" i="11"/>
  <c r="T244" i="11" l="1"/>
  <c r="J245" i="11"/>
  <c r="P245" i="11"/>
  <c r="L244" i="11"/>
  <c r="M244" i="11" s="1"/>
  <c r="D245" i="11"/>
  <c r="O245" i="11" s="1"/>
  <c r="I245" i="11"/>
  <c r="L245" i="11" s="1"/>
  <c r="M245" i="11" s="1"/>
  <c r="B247" i="11"/>
  <c r="F246" i="11"/>
  <c r="E246" i="11"/>
  <c r="G246" i="11" s="1"/>
  <c r="C246" i="11"/>
  <c r="O244" i="11"/>
  <c r="N244" i="11"/>
  <c r="T245" i="11" l="1"/>
  <c r="N245" i="11"/>
  <c r="J246" i="11"/>
  <c r="P246" i="11"/>
  <c r="D246" i="11"/>
  <c r="O246" i="11" s="1"/>
  <c r="H245" i="11"/>
  <c r="V245" i="11" s="1"/>
  <c r="B248" i="11"/>
  <c r="F247" i="11"/>
  <c r="E247" i="11"/>
  <c r="G247" i="11" s="1"/>
  <c r="C247" i="11"/>
  <c r="I246" i="11"/>
  <c r="L246" i="11" s="1"/>
  <c r="M246" i="11" s="1"/>
  <c r="T246" i="11" l="1"/>
  <c r="J247" i="11"/>
  <c r="P247" i="11"/>
  <c r="H246" i="11"/>
  <c r="V246" i="11" s="1"/>
  <c r="D247" i="11"/>
  <c r="T247" i="11" s="1"/>
  <c r="N246" i="11"/>
  <c r="I247" i="11"/>
  <c r="B249" i="11"/>
  <c r="F248" i="11"/>
  <c r="E248" i="11"/>
  <c r="G248" i="11" s="1"/>
  <c r="C248" i="11"/>
  <c r="H247" i="11" l="1"/>
  <c r="V247" i="11" s="1"/>
  <c r="J248" i="11"/>
  <c r="P248" i="11"/>
  <c r="D248" i="11"/>
  <c r="T248" i="11" s="1"/>
  <c r="I248" i="11"/>
  <c r="L247" i="11"/>
  <c r="M247" i="11" s="1"/>
  <c r="B250" i="11"/>
  <c r="F249" i="11"/>
  <c r="E249" i="11"/>
  <c r="G249" i="11" s="1"/>
  <c r="C249" i="11"/>
  <c r="O247" i="11"/>
  <c r="N247" i="11"/>
  <c r="H248" i="11" l="1"/>
  <c r="V248" i="11" s="1"/>
  <c r="J249" i="11"/>
  <c r="P249" i="11"/>
  <c r="L248" i="11"/>
  <c r="M248" i="11" s="1"/>
  <c r="D249" i="11"/>
  <c r="H249" i="11" s="1"/>
  <c r="V249" i="11" s="1"/>
  <c r="B251" i="11"/>
  <c r="F250" i="11"/>
  <c r="E250" i="11"/>
  <c r="G250" i="11" s="1"/>
  <c r="C250" i="11"/>
  <c r="I249" i="11"/>
  <c r="O248" i="11"/>
  <c r="N248" i="11"/>
  <c r="T249" i="11" l="1"/>
  <c r="J250" i="11"/>
  <c r="P250" i="11"/>
  <c r="L249" i="11"/>
  <c r="M249" i="11" s="1"/>
  <c r="D250" i="11"/>
  <c r="T250" i="11" s="1"/>
  <c r="I250" i="11"/>
  <c r="L250" i="11" s="1"/>
  <c r="M250" i="11" s="1"/>
  <c r="H250" i="11"/>
  <c r="V250" i="11" s="1"/>
  <c r="B252" i="11"/>
  <c r="F251" i="11"/>
  <c r="E251" i="11"/>
  <c r="G251" i="11" s="1"/>
  <c r="C251" i="11"/>
  <c r="O249" i="11"/>
  <c r="N249" i="11"/>
  <c r="J251" i="11" l="1"/>
  <c r="P251" i="11"/>
  <c r="D251" i="11"/>
  <c r="T251" i="11" s="1"/>
  <c r="B253" i="11"/>
  <c r="F252" i="11"/>
  <c r="E252" i="11"/>
  <c r="G252" i="11" s="1"/>
  <c r="C252" i="11"/>
  <c r="I251" i="11"/>
  <c r="O250" i="11"/>
  <c r="N250" i="11"/>
  <c r="J252" i="11" l="1"/>
  <c r="P252" i="11"/>
  <c r="D252" i="11"/>
  <c r="T252" i="11" s="1"/>
  <c r="I252" i="11"/>
  <c r="B254" i="11"/>
  <c r="F253" i="11"/>
  <c r="E253" i="11"/>
  <c r="G253" i="11" s="1"/>
  <c r="C253" i="11"/>
  <c r="O251" i="11"/>
  <c r="N251" i="11"/>
  <c r="L251" i="11"/>
  <c r="M251" i="11" s="1"/>
  <c r="H251" i="11"/>
  <c r="V251" i="11" s="1"/>
  <c r="H252" i="11" l="1"/>
  <c r="V252" i="11" s="1"/>
  <c r="J253" i="11"/>
  <c r="P253" i="11"/>
  <c r="L252" i="11"/>
  <c r="M252" i="11" s="1"/>
  <c r="D253" i="11"/>
  <c r="O253" i="11" s="1"/>
  <c r="B255" i="11"/>
  <c r="F254" i="11"/>
  <c r="E254" i="11"/>
  <c r="G254" i="11" s="1"/>
  <c r="C254" i="11"/>
  <c r="I253" i="11"/>
  <c r="O252" i="11"/>
  <c r="N252" i="11"/>
  <c r="T253" i="11" l="1"/>
  <c r="N253" i="11"/>
  <c r="J254" i="11"/>
  <c r="P254" i="11"/>
  <c r="H253" i="11"/>
  <c r="V253" i="11" s="1"/>
  <c r="L253" i="11"/>
  <c r="M253" i="11" s="1"/>
  <c r="D254" i="11"/>
  <c r="H254" i="11" s="1"/>
  <c r="V254" i="11" s="1"/>
  <c r="I254" i="11"/>
  <c r="L254" i="11" s="1"/>
  <c r="M254" i="11" s="1"/>
  <c r="B256" i="11"/>
  <c r="F255" i="11"/>
  <c r="E255" i="11"/>
  <c r="G255" i="11" s="1"/>
  <c r="C255" i="11"/>
  <c r="T254" i="11" l="1"/>
  <c r="J255" i="11"/>
  <c r="P255" i="11"/>
  <c r="D255" i="11"/>
  <c r="T255" i="11" s="1"/>
  <c r="B257" i="11"/>
  <c r="F256" i="11"/>
  <c r="E256" i="11"/>
  <c r="G256" i="11" s="1"/>
  <c r="C256" i="11"/>
  <c r="I255" i="11"/>
  <c r="O254" i="11"/>
  <c r="N254" i="11"/>
  <c r="J256" i="11" l="1"/>
  <c r="P256" i="11"/>
  <c r="D256" i="11"/>
  <c r="T256" i="11" s="1"/>
  <c r="I256" i="11"/>
  <c r="B258" i="11"/>
  <c r="F257" i="11"/>
  <c r="E257" i="11"/>
  <c r="G257" i="11" s="1"/>
  <c r="C257" i="11"/>
  <c r="O255" i="11"/>
  <c r="N255" i="11"/>
  <c r="L255" i="11"/>
  <c r="M255" i="11" s="1"/>
  <c r="H255" i="11"/>
  <c r="V255" i="11" s="1"/>
  <c r="H256" i="11" l="1"/>
  <c r="V256" i="11" s="1"/>
  <c r="J257" i="11"/>
  <c r="P257" i="11"/>
  <c r="L256" i="11"/>
  <c r="M256" i="11" s="1"/>
  <c r="D257" i="11"/>
  <c r="H257" i="11" s="1"/>
  <c r="V257" i="11" s="1"/>
  <c r="B259" i="11"/>
  <c r="F258" i="11"/>
  <c r="E258" i="11"/>
  <c r="G258" i="11" s="1"/>
  <c r="C258" i="11"/>
  <c r="I257" i="11"/>
  <c r="O256" i="11"/>
  <c r="N256" i="11"/>
  <c r="T257" i="11" l="1"/>
  <c r="J258" i="11"/>
  <c r="P258" i="11"/>
  <c r="D258" i="11"/>
  <c r="T258" i="11" s="1"/>
  <c r="O257" i="11"/>
  <c r="N257" i="11"/>
  <c r="I258" i="11"/>
  <c r="H258" i="11"/>
  <c r="V258" i="11" s="1"/>
  <c r="B260" i="11"/>
  <c r="F259" i="11"/>
  <c r="E259" i="11"/>
  <c r="G259" i="11" s="1"/>
  <c r="C259" i="11"/>
  <c r="L257" i="11"/>
  <c r="M257" i="11" s="1"/>
  <c r="J259" i="11" l="1"/>
  <c r="P259" i="11"/>
  <c r="D259" i="11"/>
  <c r="O259" i="11" s="1"/>
  <c r="O258" i="11"/>
  <c r="N258" i="11"/>
  <c r="B261" i="11"/>
  <c r="F260" i="11"/>
  <c r="E260" i="11"/>
  <c r="G260" i="11" s="1"/>
  <c r="C260" i="11"/>
  <c r="I259" i="11"/>
  <c r="L258" i="11"/>
  <c r="M258" i="11" s="1"/>
  <c r="T259" i="11" l="1"/>
  <c r="J260" i="11"/>
  <c r="P260" i="11"/>
  <c r="N259" i="11"/>
  <c r="H259" i="11"/>
  <c r="V259" i="11" s="1"/>
  <c r="D260" i="11"/>
  <c r="O260" i="11" s="1"/>
  <c r="I260" i="11"/>
  <c r="B262" i="11"/>
  <c r="F261" i="11"/>
  <c r="E261" i="11"/>
  <c r="G261" i="11" s="1"/>
  <c r="C261" i="11"/>
  <c r="N260" i="11"/>
  <c r="L259" i="11"/>
  <c r="M259" i="11" s="1"/>
  <c r="T260" i="11" l="1"/>
  <c r="H260" i="11"/>
  <c r="V260" i="11" s="1"/>
  <c r="J261" i="11"/>
  <c r="P261" i="11"/>
  <c r="D261" i="11"/>
  <c r="T261" i="11" s="1"/>
  <c r="B263" i="11"/>
  <c r="F262" i="11"/>
  <c r="E262" i="11"/>
  <c r="G262" i="11" s="1"/>
  <c r="C262" i="11"/>
  <c r="I261" i="11"/>
  <c r="L260" i="11"/>
  <c r="M260" i="11" s="1"/>
  <c r="H261" i="11" l="1"/>
  <c r="V261" i="11" s="1"/>
  <c r="J262" i="11"/>
  <c r="P262" i="11"/>
  <c r="D262" i="11"/>
  <c r="T262" i="11" s="1"/>
  <c r="O261" i="11"/>
  <c r="N261" i="11"/>
  <c r="I262" i="11"/>
  <c r="B264" i="11"/>
  <c r="F263" i="11"/>
  <c r="E263" i="11"/>
  <c r="G263" i="11" s="1"/>
  <c r="C263" i="11"/>
  <c r="L261" i="11"/>
  <c r="M261" i="11" s="1"/>
  <c r="H262" i="11" l="1"/>
  <c r="V262" i="11" s="1"/>
  <c r="J263" i="11"/>
  <c r="P263" i="11"/>
  <c r="D263" i="11"/>
  <c r="T263" i="11" s="1"/>
  <c r="O262" i="11"/>
  <c r="N262" i="11"/>
  <c r="B265" i="11"/>
  <c r="F264" i="11"/>
  <c r="E264" i="11"/>
  <c r="G264" i="11" s="1"/>
  <c r="C264" i="11"/>
  <c r="I263" i="11"/>
  <c r="L262" i="11"/>
  <c r="M262" i="11" s="1"/>
  <c r="H263" i="11" l="1"/>
  <c r="V263" i="11" s="1"/>
  <c r="J264" i="11"/>
  <c r="P264" i="11"/>
  <c r="D264" i="11"/>
  <c r="T264" i="11" s="1"/>
  <c r="I264" i="11"/>
  <c r="B266" i="11"/>
  <c r="F265" i="11"/>
  <c r="E265" i="11"/>
  <c r="G265" i="11" s="1"/>
  <c r="C265" i="11"/>
  <c r="O263" i="11"/>
  <c r="N263" i="11"/>
  <c r="L263" i="11"/>
  <c r="M263" i="11" s="1"/>
  <c r="H264" i="11" l="1"/>
  <c r="V264" i="11" s="1"/>
  <c r="J265" i="11"/>
  <c r="P265" i="11"/>
  <c r="D265" i="11"/>
  <c r="T265" i="11" s="1"/>
  <c r="B267" i="11"/>
  <c r="F266" i="11"/>
  <c r="E266" i="11"/>
  <c r="G266" i="11" s="1"/>
  <c r="C266" i="11"/>
  <c r="O264" i="11"/>
  <c r="N264" i="11"/>
  <c r="I265" i="11"/>
  <c r="L264" i="11"/>
  <c r="M264" i="11" s="1"/>
  <c r="H265" i="11" l="1"/>
  <c r="V265" i="11" s="1"/>
  <c r="J266" i="11"/>
  <c r="P266" i="11"/>
  <c r="D266" i="11"/>
  <c r="T266" i="11" s="1"/>
  <c r="I266" i="11"/>
  <c r="B268" i="11"/>
  <c r="F267" i="11"/>
  <c r="E267" i="11"/>
  <c r="G267" i="11" s="1"/>
  <c r="C267" i="11"/>
  <c r="O265" i="11"/>
  <c r="N265" i="11"/>
  <c r="L265" i="11"/>
  <c r="M265" i="11" s="1"/>
  <c r="H266" i="11" l="1"/>
  <c r="V266" i="11" s="1"/>
  <c r="J267" i="11"/>
  <c r="P267" i="11"/>
  <c r="D267" i="11"/>
  <c r="O267" i="11" s="1"/>
  <c r="B269" i="11"/>
  <c r="F268" i="11"/>
  <c r="E268" i="11"/>
  <c r="G268" i="11" s="1"/>
  <c r="C268" i="11"/>
  <c r="O266" i="11"/>
  <c r="N266" i="11"/>
  <c r="N267" i="11" s="1"/>
  <c r="I267" i="11"/>
  <c r="L266" i="11"/>
  <c r="M266" i="11" s="1"/>
  <c r="T267" i="11" l="1"/>
  <c r="J268" i="11"/>
  <c r="P268" i="11"/>
  <c r="D268" i="11"/>
  <c r="T268" i="11" s="1"/>
  <c r="I268" i="11"/>
  <c r="B270" i="11"/>
  <c r="F269" i="11"/>
  <c r="E269" i="11"/>
  <c r="G269" i="11" s="1"/>
  <c r="C269" i="11"/>
  <c r="H267" i="11"/>
  <c r="L267" i="11"/>
  <c r="M267" i="11" s="1"/>
  <c r="H268" i="11" l="1"/>
  <c r="V268" i="11" s="1"/>
  <c r="V267" i="11"/>
  <c r="J269" i="11"/>
  <c r="P269" i="11"/>
  <c r="D269" i="11"/>
  <c r="H269" i="11" s="1"/>
  <c r="V269" i="11" s="1"/>
  <c r="B271" i="11"/>
  <c r="F270" i="11"/>
  <c r="E270" i="11"/>
  <c r="G270" i="11" s="1"/>
  <c r="C270" i="11"/>
  <c r="O268" i="11"/>
  <c r="N268" i="11"/>
  <c r="I269" i="11"/>
  <c r="L268" i="11"/>
  <c r="M268" i="11" s="1"/>
  <c r="T269" i="11" l="1"/>
  <c r="J270" i="11"/>
  <c r="P270" i="11"/>
  <c r="L269" i="11"/>
  <c r="M269" i="11" s="1"/>
  <c r="I270" i="11"/>
  <c r="D270" i="11"/>
  <c r="T270" i="11" s="1"/>
  <c r="B272" i="11"/>
  <c r="F271" i="11"/>
  <c r="E271" i="11"/>
  <c r="G271" i="11" s="1"/>
  <c r="C271" i="11"/>
  <c r="O269" i="11"/>
  <c r="N269" i="11"/>
  <c r="J271" i="11" l="1"/>
  <c r="P271" i="11"/>
  <c r="L270" i="11"/>
  <c r="M270" i="11" s="1"/>
  <c r="I271" i="11"/>
  <c r="D271" i="11"/>
  <c r="T271" i="11" s="1"/>
  <c r="B273" i="11"/>
  <c r="F272" i="11"/>
  <c r="E272" i="11"/>
  <c r="G272" i="11" s="1"/>
  <c r="C272" i="11"/>
  <c r="O270" i="11"/>
  <c r="N270" i="11"/>
  <c r="H270" i="11"/>
  <c r="V270" i="11" s="1"/>
  <c r="H271" i="11" l="1"/>
  <c r="V271" i="11" s="1"/>
  <c r="J272" i="11"/>
  <c r="P272" i="11"/>
  <c r="B274" i="11"/>
  <c r="F273" i="11"/>
  <c r="E273" i="11"/>
  <c r="G273" i="11" s="1"/>
  <c r="C273" i="11"/>
  <c r="I272" i="11"/>
  <c r="D272" i="11"/>
  <c r="T272" i="11" s="1"/>
  <c r="O271" i="11"/>
  <c r="N271" i="11"/>
  <c r="L271" i="11"/>
  <c r="M271" i="11" s="1"/>
  <c r="J273" i="11" l="1"/>
  <c r="P273" i="11"/>
  <c r="I273" i="11"/>
  <c r="D273" i="11"/>
  <c r="O273" i="11" s="1"/>
  <c r="L272" i="11"/>
  <c r="M272" i="11" s="1"/>
  <c r="O272" i="11"/>
  <c r="N272" i="11"/>
  <c r="H272" i="11"/>
  <c r="B275" i="11"/>
  <c r="F274" i="11"/>
  <c r="E274" i="11"/>
  <c r="G274" i="11" s="1"/>
  <c r="C274" i="11"/>
  <c r="H273" i="11" l="1"/>
  <c r="V273" i="11" s="1"/>
  <c r="V272" i="11"/>
  <c r="T273" i="11"/>
  <c r="N273" i="11"/>
  <c r="J274" i="11"/>
  <c r="P274" i="11"/>
  <c r="D274" i="11"/>
  <c r="O274" i="11" s="1"/>
  <c r="B276" i="11"/>
  <c r="F275" i="11"/>
  <c r="E275" i="11"/>
  <c r="G275" i="11" s="1"/>
  <c r="C275" i="11"/>
  <c r="I274" i="11"/>
  <c r="L273" i="11"/>
  <c r="M273" i="11" s="1"/>
  <c r="T274" i="11" l="1"/>
  <c r="J275" i="11"/>
  <c r="P275" i="11"/>
  <c r="H274" i="11"/>
  <c r="V274" i="11" s="1"/>
  <c r="N274" i="11"/>
  <c r="I275" i="11"/>
  <c r="D275" i="11"/>
  <c r="T275" i="11" s="1"/>
  <c r="B277" i="11"/>
  <c r="F276" i="11"/>
  <c r="E276" i="11"/>
  <c r="G276" i="11" s="1"/>
  <c r="C276" i="11"/>
  <c r="L274" i="11"/>
  <c r="M274" i="11" s="1"/>
  <c r="H275" i="11" l="1"/>
  <c r="V275" i="11" s="1"/>
  <c r="J276" i="11"/>
  <c r="P276" i="11"/>
  <c r="L275" i="11"/>
  <c r="M275" i="11" s="1"/>
  <c r="D276" i="11"/>
  <c r="T276" i="11" s="1"/>
  <c r="B278" i="11"/>
  <c r="F277" i="11"/>
  <c r="E277" i="11"/>
  <c r="G277" i="11" s="1"/>
  <c r="C277" i="11"/>
  <c r="O275" i="11"/>
  <c r="N275" i="11"/>
  <c r="I276" i="11"/>
  <c r="J277" i="11" l="1"/>
  <c r="P277" i="11"/>
  <c r="I277" i="11"/>
  <c r="B279" i="11"/>
  <c r="F278" i="11"/>
  <c r="E278" i="11"/>
  <c r="G278" i="11" s="1"/>
  <c r="C278" i="11"/>
  <c r="L276" i="11"/>
  <c r="M276" i="11" s="1"/>
  <c r="D277" i="11"/>
  <c r="T277" i="11" s="1"/>
  <c r="O276" i="11"/>
  <c r="N276" i="11"/>
  <c r="H276" i="11"/>
  <c r="V276" i="11" s="1"/>
  <c r="H277" i="11" l="1"/>
  <c r="V277" i="11" s="1"/>
  <c r="L277" i="11"/>
  <c r="M277" i="11" s="1"/>
  <c r="J278" i="11"/>
  <c r="P278" i="11"/>
  <c r="O277" i="11"/>
  <c r="N277" i="11"/>
  <c r="B280" i="11"/>
  <c r="F279" i="11"/>
  <c r="E279" i="11"/>
  <c r="G279" i="11" s="1"/>
  <c r="C279" i="11"/>
  <c r="D278" i="11"/>
  <c r="T278" i="11" s="1"/>
  <c r="I278" i="11"/>
  <c r="J279" i="11" l="1"/>
  <c r="P279" i="11"/>
  <c r="D279" i="11"/>
  <c r="T279" i="11" s="1"/>
  <c r="I279" i="11"/>
  <c r="L278" i="11"/>
  <c r="M278" i="11" s="1"/>
  <c r="B281" i="11"/>
  <c r="F280" i="11"/>
  <c r="E280" i="11"/>
  <c r="G280" i="11" s="1"/>
  <c r="C280" i="11"/>
  <c r="O278" i="11"/>
  <c r="N278" i="11"/>
  <c r="H278" i="11"/>
  <c r="V278" i="11" s="1"/>
  <c r="H279" i="11" l="1"/>
  <c r="V279" i="11" s="1"/>
  <c r="J280" i="11"/>
  <c r="P280" i="11"/>
  <c r="D280" i="11"/>
  <c r="T280" i="11" s="1"/>
  <c r="O279" i="11"/>
  <c r="N279" i="11"/>
  <c r="B282" i="11"/>
  <c r="F281" i="11"/>
  <c r="E281" i="11"/>
  <c r="G281" i="11" s="1"/>
  <c r="C281" i="11"/>
  <c r="I280" i="11"/>
  <c r="L279" i="11"/>
  <c r="M279" i="11" s="1"/>
  <c r="H280" i="11" l="1"/>
  <c r="V280" i="11" s="1"/>
  <c r="J281" i="11"/>
  <c r="P281" i="11"/>
  <c r="I281" i="11"/>
  <c r="B283" i="11"/>
  <c r="F282" i="11"/>
  <c r="E282" i="11"/>
  <c r="G282" i="11" s="1"/>
  <c r="C282" i="11"/>
  <c r="O280" i="11"/>
  <c r="N280" i="11"/>
  <c r="D281" i="11"/>
  <c r="O281" i="11" s="1"/>
  <c r="L280" i="11"/>
  <c r="M280" i="11" s="1"/>
  <c r="T281" i="11" l="1"/>
  <c r="J282" i="11"/>
  <c r="P282" i="11"/>
  <c r="D282" i="11"/>
  <c r="T282" i="11" s="1"/>
  <c r="H281" i="11"/>
  <c r="V281" i="11" s="1"/>
  <c r="L281" i="11"/>
  <c r="M281" i="11" s="1"/>
  <c r="B284" i="11"/>
  <c r="F283" i="11"/>
  <c r="E283" i="11"/>
  <c r="G283" i="11" s="1"/>
  <c r="C283" i="11"/>
  <c r="N281" i="11"/>
  <c r="I282" i="11"/>
  <c r="J283" i="11" l="1"/>
  <c r="P283" i="11"/>
  <c r="H282" i="11"/>
  <c r="V282" i="11" s="1"/>
  <c r="I283" i="11"/>
  <c r="O282" i="11"/>
  <c r="N282" i="11"/>
  <c r="D283" i="11"/>
  <c r="H283" i="11" s="1"/>
  <c r="V283" i="11" s="1"/>
  <c r="B285" i="11"/>
  <c r="F284" i="11"/>
  <c r="E284" i="11"/>
  <c r="G284" i="11" s="1"/>
  <c r="C284" i="11"/>
  <c r="L282" i="11"/>
  <c r="M282" i="11" s="1"/>
  <c r="T283" i="11" l="1"/>
  <c r="J284" i="11"/>
  <c r="P284" i="11"/>
  <c r="D284" i="11"/>
  <c r="H284" i="11" s="1"/>
  <c r="V284" i="11" s="1"/>
  <c r="B286" i="11"/>
  <c r="F285" i="11"/>
  <c r="E285" i="11"/>
  <c r="G285" i="11" s="1"/>
  <c r="C285" i="11"/>
  <c r="L283" i="11"/>
  <c r="M283" i="11" s="1"/>
  <c r="O283" i="11"/>
  <c r="N283" i="11"/>
  <c r="I284" i="11"/>
  <c r="T284" i="11" l="1"/>
  <c r="J285" i="11"/>
  <c r="P285" i="11"/>
  <c r="I285" i="11"/>
  <c r="L285" i="11" s="1"/>
  <c r="D285" i="11"/>
  <c r="H285" i="11" s="1"/>
  <c r="V285" i="11" s="1"/>
  <c r="B287" i="11"/>
  <c r="F286" i="11"/>
  <c r="E286" i="11"/>
  <c r="G286" i="11" s="1"/>
  <c r="C286" i="11"/>
  <c r="O284" i="11"/>
  <c r="N284" i="11"/>
  <c r="L284" i="11"/>
  <c r="M284" i="11" s="1"/>
  <c r="T285" i="11" l="1"/>
  <c r="J286" i="11"/>
  <c r="P286" i="11"/>
  <c r="D286" i="11"/>
  <c r="H286" i="11" s="1"/>
  <c r="V286" i="11" s="1"/>
  <c r="O285" i="11"/>
  <c r="N285" i="11"/>
  <c r="I286" i="11"/>
  <c r="B288" i="11"/>
  <c r="F287" i="11"/>
  <c r="E287" i="11"/>
  <c r="G287" i="11" s="1"/>
  <c r="C287" i="11"/>
  <c r="M285" i="11"/>
  <c r="T286" i="11" l="1"/>
  <c r="J287" i="11"/>
  <c r="P287" i="11"/>
  <c r="I287" i="11"/>
  <c r="O286" i="11"/>
  <c r="N286" i="11"/>
  <c r="D287" i="11"/>
  <c r="O287" i="11" s="1"/>
  <c r="B289" i="11"/>
  <c r="F288" i="11"/>
  <c r="E288" i="11"/>
  <c r="G288" i="11" s="1"/>
  <c r="C288" i="11"/>
  <c r="L286" i="11"/>
  <c r="M286" i="11" s="1"/>
  <c r="T287" i="11" l="1"/>
  <c r="J288" i="11"/>
  <c r="P288" i="11"/>
  <c r="H287" i="11"/>
  <c r="V287" i="11" s="1"/>
  <c r="D288" i="11"/>
  <c r="O288" i="11" s="1"/>
  <c r="B290" i="11"/>
  <c r="F289" i="11"/>
  <c r="E289" i="11"/>
  <c r="G289" i="11" s="1"/>
  <c r="C289" i="11"/>
  <c r="L287" i="11"/>
  <c r="M287" i="11" s="1"/>
  <c r="N287" i="11"/>
  <c r="N288" i="11" s="1"/>
  <c r="I288" i="11"/>
  <c r="T288" i="11" l="1"/>
  <c r="J289" i="11"/>
  <c r="P289" i="11"/>
  <c r="I289" i="11"/>
  <c r="B291" i="11"/>
  <c r="F290" i="11"/>
  <c r="E290" i="11"/>
  <c r="G290" i="11" s="1"/>
  <c r="C290" i="11"/>
  <c r="D289" i="11"/>
  <c r="T289" i="11" s="1"/>
  <c r="H288" i="11"/>
  <c r="V288" i="11" s="1"/>
  <c r="L288" i="11"/>
  <c r="M288" i="11" s="1"/>
  <c r="J290" i="11" l="1"/>
  <c r="P290" i="11"/>
  <c r="D290" i="11"/>
  <c r="T290" i="11" s="1"/>
  <c r="H289" i="11"/>
  <c r="V289" i="11" s="1"/>
  <c r="L289" i="11"/>
  <c r="M289" i="11" s="1"/>
  <c r="B292" i="11"/>
  <c r="F291" i="11"/>
  <c r="E291" i="11"/>
  <c r="G291" i="11" s="1"/>
  <c r="C291" i="11"/>
  <c r="O289" i="11"/>
  <c r="N289" i="11"/>
  <c r="I290" i="11"/>
  <c r="J291" i="11" l="1"/>
  <c r="P291" i="11"/>
  <c r="H290" i="11"/>
  <c r="V290" i="11" s="1"/>
  <c r="D291" i="11"/>
  <c r="T291" i="11" s="1"/>
  <c r="O290" i="11"/>
  <c r="N290" i="11"/>
  <c r="I291" i="11"/>
  <c r="B293" i="11"/>
  <c r="F292" i="11"/>
  <c r="E292" i="11"/>
  <c r="G292" i="11" s="1"/>
  <c r="C292" i="11"/>
  <c r="L290" i="11"/>
  <c r="M290" i="11" s="1"/>
  <c r="H291" i="11" l="1"/>
  <c r="V291" i="11" s="1"/>
  <c r="J292" i="11"/>
  <c r="P292" i="11"/>
  <c r="D292" i="11"/>
  <c r="T292" i="11" s="1"/>
  <c r="B294" i="11"/>
  <c r="F293" i="11"/>
  <c r="E293" i="11"/>
  <c r="G293" i="11" s="1"/>
  <c r="C293" i="11"/>
  <c r="O291" i="11"/>
  <c r="N291" i="11"/>
  <c r="I292" i="11"/>
  <c r="L291" i="11"/>
  <c r="M291" i="11" s="1"/>
  <c r="H292" i="11" l="1"/>
  <c r="V292" i="11" s="1"/>
  <c r="J293" i="11"/>
  <c r="P293" i="11"/>
  <c r="D293" i="11"/>
  <c r="T293" i="11" s="1"/>
  <c r="I293" i="11"/>
  <c r="B295" i="11"/>
  <c r="F294" i="11"/>
  <c r="E294" i="11"/>
  <c r="G294" i="11" s="1"/>
  <c r="C294" i="11"/>
  <c r="O292" i="11"/>
  <c r="N292" i="11"/>
  <c r="L292" i="11"/>
  <c r="M292" i="11" s="1"/>
  <c r="H293" i="11" l="1"/>
  <c r="V293" i="11" s="1"/>
  <c r="J294" i="11"/>
  <c r="P294" i="11"/>
  <c r="D294" i="11"/>
  <c r="T294" i="11" s="1"/>
  <c r="B296" i="11"/>
  <c r="F295" i="11"/>
  <c r="E295" i="11"/>
  <c r="G295" i="11" s="1"/>
  <c r="C295" i="11"/>
  <c r="O293" i="11"/>
  <c r="N293" i="11"/>
  <c r="I294" i="11"/>
  <c r="L293" i="11"/>
  <c r="M293" i="11" s="1"/>
  <c r="J295" i="11" l="1"/>
  <c r="P295" i="11"/>
  <c r="I295" i="11"/>
  <c r="B297" i="11"/>
  <c r="F296" i="11"/>
  <c r="E296" i="11"/>
  <c r="G296" i="11" s="1"/>
  <c r="C296" i="11"/>
  <c r="O294" i="11"/>
  <c r="N294" i="11"/>
  <c r="D295" i="11"/>
  <c r="O295" i="11" s="1"/>
  <c r="H294" i="11"/>
  <c r="V294" i="11" s="1"/>
  <c r="L294" i="11"/>
  <c r="M294" i="11" s="1"/>
  <c r="T295" i="11" l="1"/>
  <c r="J296" i="11"/>
  <c r="P296" i="11"/>
  <c r="N295" i="11"/>
  <c r="H295" i="11"/>
  <c r="V295" i="11" s="1"/>
  <c r="L295" i="11"/>
  <c r="M295" i="11" s="1"/>
  <c r="B298" i="11"/>
  <c r="F297" i="11"/>
  <c r="E297" i="11"/>
  <c r="G297" i="11" s="1"/>
  <c r="C297" i="11"/>
  <c r="D296" i="11"/>
  <c r="T296" i="11" s="1"/>
  <c r="I296" i="11"/>
  <c r="J297" i="11" l="1"/>
  <c r="P297" i="11"/>
  <c r="O296" i="11"/>
  <c r="N296" i="11"/>
  <c r="I297" i="11"/>
  <c r="L296" i="11"/>
  <c r="M296" i="11" s="1"/>
  <c r="B299" i="11"/>
  <c r="F298" i="11"/>
  <c r="E298" i="11"/>
  <c r="G298" i="11" s="1"/>
  <c r="C298" i="11"/>
  <c r="H296" i="11"/>
  <c r="V296" i="11" s="1"/>
  <c r="D297" i="11"/>
  <c r="T297" i="11" s="1"/>
  <c r="L297" i="11" l="1"/>
  <c r="M297" i="11" s="1"/>
  <c r="J298" i="11"/>
  <c r="P298" i="11"/>
  <c r="D298" i="11"/>
  <c r="T298" i="11" s="1"/>
  <c r="O297" i="11"/>
  <c r="N297" i="11"/>
  <c r="H297" i="11"/>
  <c r="V297" i="11" s="1"/>
  <c r="B300" i="11"/>
  <c r="F299" i="11"/>
  <c r="E299" i="11"/>
  <c r="G299" i="11" s="1"/>
  <c r="C299" i="11"/>
  <c r="I298" i="11"/>
  <c r="J299" i="11" l="1"/>
  <c r="P299" i="11"/>
  <c r="H298" i="11"/>
  <c r="V298" i="11" s="1"/>
  <c r="D299" i="11"/>
  <c r="T299" i="11" s="1"/>
  <c r="I299" i="11"/>
  <c r="B301" i="11"/>
  <c r="F300" i="11"/>
  <c r="E300" i="11"/>
  <c r="G300" i="11" s="1"/>
  <c r="C300" i="11"/>
  <c r="O298" i="11"/>
  <c r="N298" i="11"/>
  <c r="L298" i="11"/>
  <c r="M298" i="11" s="1"/>
  <c r="H299" i="11" l="1"/>
  <c r="V299" i="11" s="1"/>
  <c r="J300" i="11"/>
  <c r="P300" i="11"/>
  <c r="D300" i="11"/>
  <c r="T300" i="11" s="1"/>
  <c r="B302" i="11"/>
  <c r="F301" i="11"/>
  <c r="E301" i="11"/>
  <c r="G301" i="11" s="1"/>
  <c r="C301" i="11"/>
  <c r="O299" i="11"/>
  <c r="N299" i="11"/>
  <c r="I300" i="11"/>
  <c r="L299" i="11"/>
  <c r="M299" i="11" s="1"/>
  <c r="J301" i="11" l="1"/>
  <c r="P301" i="11"/>
  <c r="L300" i="11"/>
  <c r="M300" i="11" s="1"/>
  <c r="B303" i="11"/>
  <c r="F302" i="11"/>
  <c r="E302" i="11"/>
  <c r="G302" i="11" s="1"/>
  <c r="C302" i="11"/>
  <c r="O300" i="11"/>
  <c r="N300" i="11"/>
  <c r="I301" i="11"/>
  <c r="D301" i="11"/>
  <c r="T301" i="11" s="1"/>
  <c r="H300" i="11"/>
  <c r="V300" i="11" s="1"/>
  <c r="J302" i="11" l="1"/>
  <c r="P302" i="11"/>
  <c r="N301" i="11"/>
  <c r="D302" i="11"/>
  <c r="T302" i="11" s="1"/>
  <c r="I302" i="11"/>
  <c r="O301" i="11"/>
  <c r="H301" i="11"/>
  <c r="V301" i="11" s="1"/>
  <c r="L301" i="11"/>
  <c r="M301" i="11" s="1"/>
  <c r="B304" i="11"/>
  <c r="F303" i="11"/>
  <c r="E303" i="11"/>
  <c r="G303" i="11" s="1"/>
  <c r="C303" i="11"/>
  <c r="N302" i="11" l="1"/>
  <c r="J303" i="11"/>
  <c r="P303" i="11"/>
  <c r="D303" i="11"/>
  <c r="T303" i="11" s="1"/>
  <c r="B305" i="11"/>
  <c r="F304" i="11"/>
  <c r="E304" i="11"/>
  <c r="G304" i="11" s="1"/>
  <c r="C304" i="11"/>
  <c r="O302" i="11"/>
  <c r="H302" i="11"/>
  <c r="I303" i="11"/>
  <c r="L302" i="11"/>
  <c r="M302" i="11" s="1"/>
  <c r="H303" i="11" l="1"/>
  <c r="V303" i="11" s="1"/>
  <c r="V302" i="11"/>
  <c r="J304" i="11"/>
  <c r="P304" i="11"/>
  <c r="D304" i="11"/>
  <c r="H304" i="11" s="1"/>
  <c r="V304" i="11" s="1"/>
  <c r="O303" i="11"/>
  <c r="N303" i="11"/>
  <c r="I304" i="11"/>
  <c r="B306" i="11"/>
  <c r="F305" i="11"/>
  <c r="E305" i="11"/>
  <c r="G305" i="11" s="1"/>
  <c r="C305" i="11"/>
  <c r="L303" i="11"/>
  <c r="M303" i="11" s="1"/>
  <c r="T304" i="11" l="1"/>
  <c r="J305" i="11"/>
  <c r="P305" i="11"/>
  <c r="I305" i="11"/>
  <c r="O304" i="11"/>
  <c r="N304" i="11"/>
  <c r="D305" i="11"/>
  <c r="H305" i="11" s="1"/>
  <c r="V305" i="11" s="1"/>
  <c r="B307" i="11"/>
  <c r="F306" i="11"/>
  <c r="E306" i="11"/>
  <c r="G306" i="11" s="1"/>
  <c r="C306" i="11"/>
  <c r="L304" i="11"/>
  <c r="M304" i="11" s="1"/>
  <c r="T305" i="11" l="1"/>
  <c r="J306" i="11"/>
  <c r="P306" i="11"/>
  <c r="D306" i="11"/>
  <c r="H306" i="11" s="1"/>
  <c r="V306" i="11" s="1"/>
  <c r="B308" i="11"/>
  <c r="F307" i="11"/>
  <c r="E307" i="11"/>
  <c r="G307" i="11" s="1"/>
  <c r="C307" i="11"/>
  <c r="L305" i="11"/>
  <c r="M305" i="11" s="1"/>
  <c r="O305" i="11"/>
  <c r="N305" i="11"/>
  <c r="I306" i="11"/>
  <c r="T306" i="11" l="1"/>
  <c r="J307" i="11"/>
  <c r="P307" i="11"/>
  <c r="D307" i="11"/>
  <c r="T307" i="11" s="1"/>
  <c r="B309" i="11"/>
  <c r="F308" i="11"/>
  <c r="E308" i="11"/>
  <c r="G308" i="11" s="1"/>
  <c r="C308" i="11"/>
  <c r="O306" i="11"/>
  <c r="N306" i="11"/>
  <c r="I307" i="11"/>
  <c r="H307" i="11"/>
  <c r="V307" i="11" s="1"/>
  <c r="L306" i="11"/>
  <c r="M306" i="11" s="1"/>
  <c r="J308" i="11" l="1"/>
  <c r="P308" i="11"/>
  <c r="D308" i="11"/>
  <c r="H308" i="11" s="1"/>
  <c r="V308" i="11" s="1"/>
  <c r="O307" i="11"/>
  <c r="N307" i="11"/>
  <c r="I308" i="11"/>
  <c r="B310" i="11"/>
  <c r="F309" i="11"/>
  <c r="E309" i="11"/>
  <c r="G309" i="11" s="1"/>
  <c r="C309" i="11"/>
  <c r="L307" i="11"/>
  <c r="M307" i="11" s="1"/>
  <c r="T308" i="11" l="1"/>
  <c r="J309" i="11"/>
  <c r="P309" i="11"/>
  <c r="I309" i="11"/>
  <c r="O308" i="11"/>
  <c r="N308" i="11"/>
  <c r="D309" i="11"/>
  <c r="O309" i="11" s="1"/>
  <c r="B311" i="11"/>
  <c r="F310" i="11"/>
  <c r="E310" i="11"/>
  <c r="G310" i="11" s="1"/>
  <c r="C310" i="11"/>
  <c r="L308" i="11"/>
  <c r="M308" i="11" s="1"/>
  <c r="T309" i="11" l="1"/>
  <c r="J310" i="11"/>
  <c r="P310" i="11"/>
  <c r="L309" i="11"/>
  <c r="M309" i="11" s="1"/>
  <c r="D310" i="11"/>
  <c r="T310" i="11" s="1"/>
  <c r="H309" i="11"/>
  <c r="V309" i="11" s="1"/>
  <c r="B312" i="11"/>
  <c r="F311" i="11"/>
  <c r="E311" i="11"/>
  <c r="G311" i="11" s="1"/>
  <c r="C311" i="11"/>
  <c r="N309" i="11"/>
  <c r="I310" i="11"/>
  <c r="H310" i="11" l="1"/>
  <c r="V310" i="11" s="1"/>
  <c r="J311" i="11"/>
  <c r="P311" i="11"/>
  <c r="D311" i="11"/>
  <c r="T311" i="11" s="1"/>
  <c r="B313" i="11"/>
  <c r="F312" i="11"/>
  <c r="E312" i="11"/>
  <c r="G312" i="11" s="1"/>
  <c r="C312" i="11"/>
  <c r="O310" i="11"/>
  <c r="N310" i="11"/>
  <c r="I311" i="11"/>
  <c r="L310" i="11"/>
  <c r="M310" i="11" s="1"/>
  <c r="H311" i="11" l="1"/>
  <c r="V311" i="11" s="1"/>
  <c r="J312" i="11"/>
  <c r="P312" i="11"/>
  <c r="D312" i="11"/>
  <c r="T312" i="11" s="1"/>
  <c r="O311" i="11"/>
  <c r="N311" i="11"/>
  <c r="I312" i="11"/>
  <c r="B314" i="11"/>
  <c r="F313" i="11"/>
  <c r="E313" i="11"/>
  <c r="G313" i="11" s="1"/>
  <c r="C313" i="11"/>
  <c r="L311" i="11"/>
  <c r="M311" i="11" s="1"/>
  <c r="H312" i="11" l="1"/>
  <c r="V312" i="11" s="1"/>
  <c r="J313" i="11"/>
  <c r="P313" i="11"/>
  <c r="D313" i="11"/>
  <c r="T313" i="11" s="1"/>
  <c r="I313" i="11"/>
  <c r="O312" i="11"/>
  <c r="N312" i="11"/>
  <c r="B315" i="11"/>
  <c r="F314" i="11"/>
  <c r="E314" i="11"/>
  <c r="G314" i="11" s="1"/>
  <c r="C314" i="11"/>
  <c r="L312" i="11"/>
  <c r="M312" i="11" s="1"/>
  <c r="H313" i="11" l="1"/>
  <c r="V313" i="11" s="1"/>
  <c r="J314" i="11"/>
  <c r="P314" i="11"/>
  <c r="D314" i="11"/>
  <c r="T314" i="11" s="1"/>
  <c r="B316" i="11"/>
  <c r="F315" i="11"/>
  <c r="E315" i="11"/>
  <c r="G315" i="11" s="1"/>
  <c r="C315" i="11"/>
  <c r="O313" i="11"/>
  <c r="N313" i="11"/>
  <c r="I314" i="11"/>
  <c r="L313" i="11"/>
  <c r="M313" i="11" s="1"/>
  <c r="J315" i="11" l="1"/>
  <c r="P315" i="11"/>
  <c r="D315" i="11"/>
  <c r="O315" i="11" s="1"/>
  <c r="I315" i="11"/>
  <c r="B317" i="11"/>
  <c r="F316" i="11"/>
  <c r="E316" i="11"/>
  <c r="G316" i="11" s="1"/>
  <c r="C316" i="11"/>
  <c r="O314" i="11"/>
  <c r="N314" i="11"/>
  <c r="H314" i="11"/>
  <c r="L314" i="11"/>
  <c r="M314" i="11" s="1"/>
  <c r="H315" i="11" l="1"/>
  <c r="V315" i="11" s="1"/>
  <c r="V314" i="11"/>
  <c r="T315" i="11"/>
  <c r="N315" i="11"/>
  <c r="J316" i="11"/>
  <c r="P316" i="11"/>
  <c r="D316" i="11"/>
  <c r="O316" i="11" s="1"/>
  <c r="B318" i="11"/>
  <c r="F317" i="11"/>
  <c r="E317" i="11"/>
  <c r="G317" i="11" s="1"/>
  <c r="C317" i="11"/>
  <c r="I316" i="11"/>
  <c r="L315" i="11"/>
  <c r="M315" i="11" s="1"/>
  <c r="T316" i="11" l="1"/>
  <c r="N316" i="11"/>
  <c r="J317" i="11"/>
  <c r="P317" i="11"/>
  <c r="H316" i="11"/>
  <c r="V316" i="11" s="1"/>
  <c r="I317" i="11"/>
  <c r="B319" i="11"/>
  <c r="F318" i="11"/>
  <c r="E318" i="11"/>
  <c r="G318" i="11" s="1"/>
  <c r="C318" i="11"/>
  <c r="D317" i="11"/>
  <c r="H317" i="11" s="1"/>
  <c r="V317" i="11" s="1"/>
  <c r="L316" i="11"/>
  <c r="M316" i="11" s="1"/>
  <c r="T317" i="11" l="1"/>
  <c r="J318" i="11"/>
  <c r="P318" i="11"/>
  <c r="D318" i="11"/>
  <c r="T318" i="11" s="1"/>
  <c r="L317" i="11"/>
  <c r="M317" i="11" s="1"/>
  <c r="B320" i="11"/>
  <c r="F319" i="11"/>
  <c r="E319" i="11"/>
  <c r="G319" i="11" s="1"/>
  <c r="C319" i="11"/>
  <c r="O317" i="11"/>
  <c r="N317" i="11"/>
  <c r="I318" i="11"/>
  <c r="L318" i="11" l="1"/>
  <c r="M318" i="11" s="1"/>
  <c r="J319" i="11"/>
  <c r="P319" i="11"/>
  <c r="D319" i="11"/>
  <c r="T319" i="11" s="1"/>
  <c r="I319" i="11"/>
  <c r="B321" i="11"/>
  <c r="F320" i="11"/>
  <c r="E320" i="11"/>
  <c r="G320" i="11" s="1"/>
  <c r="C320" i="11"/>
  <c r="O318" i="11"/>
  <c r="N318" i="11"/>
  <c r="H318" i="11"/>
  <c r="H319" i="11" l="1"/>
  <c r="V319" i="11" s="1"/>
  <c r="V318" i="11"/>
  <c r="J320" i="11"/>
  <c r="P320" i="11"/>
  <c r="D320" i="11"/>
  <c r="H320" i="11" s="1"/>
  <c r="V320" i="11" s="1"/>
  <c r="B322" i="11"/>
  <c r="F321" i="11"/>
  <c r="E321" i="11"/>
  <c r="G321" i="11" s="1"/>
  <c r="C321" i="11"/>
  <c r="O319" i="11"/>
  <c r="N319" i="11"/>
  <c r="I320" i="11"/>
  <c r="L319" i="11"/>
  <c r="M319" i="11" s="1"/>
  <c r="T320" i="11" l="1"/>
  <c r="J321" i="11"/>
  <c r="P321" i="11"/>
  <c r="D321" i="11"/>
  <c r="T321" i="11" s="1"/>
  <c r="I321" i="11"/>
  <c r="B323" i="11"/>
  <c r="F322" i="11"/>
  <c r="E322" i="11"/>
  <c r="G322" i="11" s="1"/>
  <c r="C322" i="11"/>
  <c r="O320" i="11"/>
  <c r="N320" i="11"/>
  <c r="H321" i="11"/>
  <c r="V321" i="11" s="1"/>
  <c r="L320" i="11"/>
  <c r="M320" i="11" s="1"/>
  <c r="J322" i="11" l="1"/>
  <c r="P322" i="11"/>
  <c r="D322" i="11"/>
  <c r="H322" i="11" s="1"/>
  <c r="V322" i="11" s="1"/>
  <c r="B324" i="11"/>
  <c r="F323" i="11"/>
  <c r="E323" i="11"/>
  <c r="G323" i="11" s="1"/>
  <c r="C323" i="11"/>
  <c r="O321" i="11"/>
  <c r="N321" i="11"/>
  <c r="I322" i="11"/>
  <c r="L321" i="11"/>
  <c r="M321" i="11" s="1"/>
  <c r="T322" i="11" l="1"/>
  <c r="J323" i="11"/>
  <c r="P323" i="11"/>
  <c r="D323" i="11"/>
  <c r="O323" i="11" s="1"/>
  <c r="I323" i="11"/>
  <c r="B325" i="11"/>
  <c r="F324" i="11"/>
  <c r="E324" i="11"/>
  <c r="G324" i="11" s="1"/>
  <c r="C324" i="11"/>
  <c r="O322" i="11"/>
  <c r="N322" i="11"/>
  <c r="H323" i="11"/>
  <c r="V323" i="11" s="1"/>
  <c r="L322" i="11"/>
  <c r="M322" i="11" s="1"/>
  <c r="T323" i="11" l="1"/>
  <c r="N323" i="11"/>
  <c r="J324" i="11"/>
  <c r="P324" i="11"/>
  <c r="D324" i="11"/>
  <c r="H324" i="11" s="1"/>
  <c r="V324" i="11" s="1"/>
  <c r="B326" i="11"/>
  <c r="F325" i="11"/>
  <c r="E325" i="11"/>
  <c r="G325" i="11" s="1"/>
  <c r="C325" i="11"/>
  <c r="I324" i="11"/>
  <c r="L323" i="11"/>
  <c r="M323" i="11" s="1"/>
  <c r="T324" i="11" l="1"/>
  <c r="J325" i="11"/>
  <c r="P325" i="11"/>
  <c r="D325" i="11"/>
  <c r="T325" i="11" s="1"/>
  <c r="I325" i="11"/>
  <c r="B327" i="11"/>
  <c r="F326" i="11"/>
  <c r="E326" i="11"/>
  <c r="G326" i="11" s="1"/>
  <c r="C326" i="11"/>
  <c r="O324" i="11"/>
  <c r="N324" i="11"/>
  <c r="H325" i="11"/>
  <c r="V325" i="11" s="1"/>
  <c r="L324" i="11"/>
  <c r="M324" i="11" s="1"/>
  <c r="J326" i="11" l="1"/>
  <c r="P326" i="11"/>
  <c r="D326" i="11"/>
  <c r="H326" i="11" s="1"/>
  <c r="V326" i="11" s="1"/>
  <c r="B328" i="11"/>
  <c r="F327" i="11"/>
  <c r="E327" i="11"/>
  <c r="G327" i="11" s="1"/>
  <c r="C327" i="11"/>
  <c r="O325" i="11"/>
  <c r="N325" i="11"/>
  <c r="I326" i="11"/>
  <c r="L325" i="11"/>
  <c r="M325" i="11" s="1"/>
  <c r="T326" i="11" l="1"/>
  <c r="J327" i="11"/>
  <c r="P327" i="11"/>
  <c r="D327" i="11"/>
  <c r="T327" i="11" s="1"/>
  <c r="I327" i="11"/>
  <c r="B329" i="11"/>
  <c r="F328" i="11"/>
  <c r="E328" i="11"/>
  <c r="G328" i="11" s="1"/>
  <c r="C328" i="11"/>
  <c r="O326" i="11"/>
  <c r="N326" i="11"/>
  <c r="H327" i="11"/>
  <c r="V327" i="11" s="1"/>
  <c r="L326" i="11"/>
  <c r="M326" i="11" s="1"/>
  <c r="J328" i="11" l="1"/>
  <c r="P328" i="11"/>
  <c r="D328" i="11"/>
  <c r="H328" i="11" s="1"/>
  <c r="V328" i="11" s="1"/>
  <c r="B330" i="11"/>
  <c r="F329" i="11"/>
  <c r="E329" i="11"/>
  <c r="G329" i="11" s="1"/>
  <c r="C329" i="11"/>
  <c r="O327" i="11"/>
  <c r="N327" i="11"/>
  <c r="I328" i="11"/>
  <c r="L327" i="11"/>
  <c r="M327" i="11" s="1"/>
  <c r="T328" i="11" l="1"/>
  <c r="J329" i="11"/>
  <c r="P329" i="11"/>
  <c r="D329" i="11"/>
  <c r="O329" i="11" s="1"/>
  <c r="I329" i="11"/>
  <c r="B331" i="11"/>
  <c r="F330" i="11"/>
  <c r="E330" i="11"/>
  <c r="G330" i="11" s="1"/>
  <c r="C330" i="11"/>
  <c r="O328" i="11"/>
  <c r="N328" i="11"/>
  <c r="H329" i="11"/>
  <c r="V329" i="11" s="1"/>
  <c r="L328" i="11"/>
  <c r="M328" i="11" s="1"/>
  <c r="T329" i="11" l="1"/>
  <c r="N329" i="11"/>
  <c r="J330" i="11"/>
  <c r="P330" i="11"/>
  <c r="D330" i="11"/>
  <c r="O330" i="11" s="1"/>
  <c r="B332" i="11"/>
  <c r="F331" i="11"/>
  <c r="E331" i="11"/>
  <c r="G331" i="11" s="1"/>
  <c r="C331" i="11"/>
  <c r="I330" i="11"/>
  <c r="L329" i="11"/>
  <c r="M329" i="11" s="1"/>
  <c r="T330" i="11" l="1"/>
  <c r="L330" i="11"/>
  <c r="M330" i="11" s="1"/>
  <c r="N330" i="11"/>
  <c r="J331" i="11"/>
  <c r="P331" i="11"/>
  <c r="H330" i="11"/>
  <c r="V330" i="11" s="1"/>
  <c r="B333" i="11"/>
  <c r="F332" i="11"/>
  <c r="E332" i="11"/>
  <c r="G332" i="11" s="1"/>
  <c r="C332" i="11"/>
  <c r="I331" i="11"/>
  <c r="D331" i="11"/>
  <c r="T331" i="11" s="1"/>
  <c r="J332" i="11" l="1"/>
  <c r="P332" i="11"/>
  <c r="D332" i="11"/>
  <c r="T332" i="11" s="1"/>
  <c r="I332" i="11"/>
  <c r="O331" i="11"/>
  <c r="N331" i="11"/>
  <c r="H331" i="11"/>
  <c r="V331" i="11" s="1"/>
  <c r="L331" i="11"/>
  <c r="M331" i="11" s="1"/>
  <c r="B334" i="11"/>
  <c r="F333" i="11"/>
  <c r="E333" i="11"/>
  <c r="G333" i="11" s="1"/>
  <c r="C333" i="11"/>
  <c r="J333" i="11" l="1"/>
  <c r="P333" i="11"/>
  <c r="L332" i="11"/>
  <c r="M332" i="11" s="1"/>
  <c r="B335" i="11"/>
  <c r="F334" i="11"/>
  <c r="E334" i="11"/>
  <c r="G334" i="11" s="1"/>
  <c r="C334" i="11"/>
  <c r="O332" i="11"/>
  <c r="N332" i="11"/>
  <c r="H332" i="11"/>
  <c r="V332" i="11" s="1"/>
  <c r="I333" i="11"/>
  <c r="L333" i="11" s="1"/>
  <c r="M333" i="11" s="1"/>
  <c r="D333" i="11"/>
  <c r="T333" i="11" s="1"/>
  <c r="J334" i="11" l="1"/>
  <c r="P334" i="11"/>
  <c r="D334" i="11"/>
  <c r="T334" i="11" s="1"/>
  <c r="O333" i="11"/>
  <c r="N333" i="11"/>
  <c r="I334" i="11"/>
  <c r="H333" i="11"/>
  <c r="B336" i="11"/>
  <c r="F335" i="11"/>
  <c r="E335" i="11"/>
  <c r="G335" i="11" s="1"/>
  <c r="C335" i="11"/>
  <c r="H334" i="11" l="1"/>
  <c r="V334" i="11" s="1"/>
  <c r="V333" i="11"/>
  <c r="J335" i="11"/>
  <c r="P335" i="11"/>
  <c r="O334" i="11"/>
  <c r="N334" i="11"/>
  <c r="D335" i="11"/>
  <c r="T335" i="11" s="1"/>
  <c r="B337" i="11"/>
  <c r="F336" i="11"/>
  <c r="E336" i="11"/>
  <c r="G336" i="11" s="1"/>
  <c r="C336" i="11"/>
  <c r="I335" i="11"/>
  <c r="L334" i="11"/>
  <c r="M334" i="11" s="1"/>
  <c r="J336" i="11" l="1"/>
  <c r="P336" i="11"/>
  <c r="D336" i="11"/>
  <c r="T336" i="11" s="1"/>
  <c r="I336" i="11"/>
  <c r="B338" i="11"/>
  <c r="F337" i="11"/>
  <c r="E337" i="11"/>
  <c r="G337" i="11" s="1"/>
  <c r="C337" i="11"/>
  <c r="L335" i="11"/>
  <c r="M335" i="11" s="1"/>
  <c r="O335" i="11"/>
  <c r="N335" i="11"/>
  <c r="H335" i="11"/>
  <c r="V335" i="11" s="1"/>
  <c r="H336" i="11" l="1"/>
  <c r="V336" i="11" s="1"/>
  <c r="J337" i="11"/>
  <c r="P337" i="11"/>
  <c r="D337" i="11"/>
  <c r="O337" i="11" s="1"/>
  <c r="B339" i="11"/>
  <c r="F338" i="11"/>
  <c r="E338" i="11"/>
  <c r="G338" i="11" s="1"/>
  <c r="C338" i="11"/>
  <c r="O336" i="11"/>
  <c r="N336" i="11"/>
  <c r="N337" i="11" s="1"/>
  <c r="I337" i="11"/>
  <c r="L336" i="11"/>
  <c r="M336" i="11" s="1"/>
  <c r="T337" i="11" l="1"/>
  <c r="H337" i="11"/>
  <c r="V337" i="11" s="1"/>
  <c r="J338" i="11"/>
  <c r="P338" i="11"/>
  <c r="I338" i="11"/>
  <c r="D338" i="11"/>
  <c r="H338" i="11" s="1"/>
  <c r="V338" i="11" s="1"/>
  <c r="B340" i="11"/>
  <c r="F339" i="11"/>
  <c r="E339" i="11"/>
  <c r="G339" i="11" s="1"/>
  <c r="C339" i="11"/>
  <c r="L337" i="11"/>
  <c r="M337" i="11" s="1"/>
  <c r="T338" i="11" l="1"/>
  <c r="J339" i="11"/>
  <c r="P339" i="11"/>
  <c r="O338" i="11"/>
  <c r="N338" i="11"/>
  <c r="D339" i="11"/>
  <c r="T339" i="11" s="1"/>
  <c r="B341" i="11"/>
  <c r="F340" i="11"/>
  <c r="E340" i="11"/>
  <c r="G340" i="11" s="1"/>
  <c r="C340" i="11"/>
  <c r="I339" i="11"/>
  <c r="L338" i="11"/>
  <c r="M338" i="11" s="1"/>
  <c r="J340" i="11" l="1"/>
  <c r="P340" i="11"/>
  <c r="D340" i="11"/>
  <c r="T340" i="11" s="1"/>
  <c r="I340" i="11"/>
  <c r="B342" i="11"/>
  <c r="F341" i="11"/>
  <c r="E341" i="11"/>
  <c r="G341" i="11" s="1"/>
  <c r="C341" i="11"/>
  <c r="L339" i="11"/>
  <c r="M339" i="11" s="1"/>
  <c r="O339" i="11"/>
  <c r="N339" i="11"/>
  <c r="H339" i="11"/>
  <c r="V339" i="11" s="1"/>
  <c r="H340" i="11" l="1"/>
  <c r="V340" i="11" s="1"/>
  <c r="J341" i="11"/>
  <c r="P341" i="11"/>
  <c r="D341" i="11"/>
  <c r="T341" i="11" s="1"/>
  <c r="B343" i="11"/>
  <c r="F342" i="11"/>
  <c r="E342" i="11"/>
  <c r="G342" i="11" s="1"/>
  <c r="C342" i="11"/>
  <c r="O340" i="11"/>
  <c r="N340" i="11"/>
  <c r="I341" i="11"/>
  <c r="L340" i="11"/>
  <c r="M340" i="11" s="1"/>
  <c r="H341" i="11" l="1"/>
  <c r="V341" i="11" s="1"/>
  <c r="J342" i="11"/>
  <c r="P342" i="11"/>
  <c r="D342" i="11"/>
  <c r="T342" i="11" s="1"/>
  <c r="O341" i="11"/>
  <c r="N341" i="11"/>
  <c r="I342" i="11"/>
  <c r="B344" i="11"/>
  <c r="F343" i="11"/>
  <c r="E343" i="11"/>
  <c r="G343" i="11" s="1"/>
  <c r="C343" i="11"/>
  <c r="L341" i="11"/>
  <c r="M341" i="11" s="1"/>
  <c r="H342" i="11" l="1"/>
  <c r="V342" i="11" s="1"/>
  <c r="J343" i="11"/>
  <c r="P343" i="11"/>
  <c r="D343" i="11"/>
  <c r="O343" i="11" s="1"/>
  <c r="O342" i="11"/>
  <c r="N342" i="11"/>
  <c r="B345" i="11"/>
  <c r="F344" i="11"/>
  <c r="E344" i="11"/>
  <c r="G344" i="11" s="1"/>
  <c r="C344" i="11"/>
  <c r="I343" i="11"/>
  <c r="L342" i="11"/>
  <c r="M342" i="11" s="1"/>
  <c r="N343" i="11" l="1"/>
  <c r="T343" i="11"/>
  <c r="J344" i="11"/>
  <c r="P344" i="11"/>
  <c r="H343" i="11"/>
  <c r="V343" i="11" s="1"/>
  <c r="D344" i="11"/>
  <c r="O344" i="11" s="1"/>
  <c r="I344" i="11"/>
  <c r="B346" i="11"/>
  <c r="F345" i="11"/>
  <c r="E345" i="11"/>
  <c r="G345" i="11" s="1"/>
  <c r="C345" i="11"/>
  <c r="L343" i="11"/>
  <c r="M343" i="11" s="1"/>
  <c r="N344" i="11" l="1"/>
  <c r="T344" i="11"/>
  <c r="H344" i="11"/>
  <c r="V344" i="11" s="1"/>
  <c r="J345" i="11"/>
  <c r="P345" i="11"/>
  <c r="D345" i="11"/>
  <c r="T345" i="11" s="1"/>
  <c r="B347" i="11"/>
  <c r="F346" i="11"/>
  <c r="E346" i="11"/>
  <c r="G346" i="11" s="1"/>
  <c r="C346" i="11"/>
  <c r="I345" i="11"/>
  <c r="L344" i="11"/>
  <c r="M344" i="11" s="1"/>
  <c r="H345" i="11" l="1"/>
  <c r="V345" i="11" s="1"/>
  <c r="J346" i="11"/>
  <c r="P346" i="11"/>
  <c r="D346" i="11"/>
  <c r="T346" i="11" s="1"/>
  <c r="O345" i="11"/>
  <c r="N345" i="11"/>
  <c r="I346" i="11"/>
  <c r="B348" i="11"/>
  <c r="F347" i="11"/>
  <c r="E347" i="11"/>
  <c r="G347" i="11" s="1"/>
  <c r="C347" i="11"/>
  <c r="L345" i="11"/>
  <c r="M345" i="11" s="1"/>
  <c r="H346" i="11" l="1"/>
  <c r="V346" i="11" s="1"/>
  <c r="J347" i="11"/>
  <c r="P347" i="11"/>
  <c r="D347" i="11"/>
  <c r="T347" i="11" s="1"/>
  <c r="O346" i="11"/>
  <c r="N346" i="11"/>
  <c r="B349" i="11"/>
  <c r="F348" i="11"/>
  <c r="E348" i="11"/>
  <c r="G348" i="11" s="1"/>
  <c r="C348" i="11"/>
  <c r="I347" i="11"/>
  <c r="L346" i="11"/>
  <c r="M346" i="11" s="1"/>
  <c r="H347" i="11" l="1"/>
  <c r="V347" i="11" s="1"/>
  <c r="J348" i="11"/>
  <c r="P348" i="11"/>
  <c r="D348" i="11"/>
  <c r="T348" i="11" s="1"/>
  <c r="I348" i="11"/>
  <c r="B350" i="11"/>
  <c r="F349" i="11"/>
  <c r="E349" i="11"/>
  <c r="G349" i="11" s="1"/>
  <c r="C349" i="11"/>
  <c r="O347" i="11"/>
  <c r="N347" i="11"/>
  <c r="L347" i="11"/>
  <c r="M347" i="11" s="1"/>
  <c r="H348" i="11" l="1"/>
  <c r="V348" i="11" s="1"/>
  <c r="J349" i="11"/>
  <c r="P349" i="11"/>
  <c r="D349" i="11"/>
  <c r="T349" i="11" s="1"/>
  <c r="B351" i="11"/>
  <c r="F350" i="11"/>
  <c r="E350" i="11"/>
  <c r="G350" i="11" s="1"/>
  <c r="C350" i="11"/>
  <c r="O348" i="11"/>
  <c r="N348" i="11"/>
  <c r="I349" i="11"/>
  <c r="L348" i="11"/>
  <c r="M348" i="11" s="1"/>
  <c r="H349" i="11" l="1"/>
  <c r="J350" i="11"/>
  <c r="P350" i="11"/>
  <c r="D350" i="11"/>
  <c r="T350" i="11" s="1"/>
  <c r="I350" i="11"/>
  <c r="B352" i="11"/>
  <c r="F351" i="11"/>
  <c r="E351" i="11"/>
  <c r="G351" i="11" s="1"/>
  <c r="C351" i="11"/>
  <c r="O349" i="11"/>
  <c r="N349" i="11"/>
  <c r="L349" i="11"/>
  <c r="M349" i="11" s="1"/>
  <c r="H350" i="11" l="1"/>
  <c r="V350" i="11" s="1"/>
  <c r="V349" i="11"/>
  <c r="J351" i="11"/>
  <c r="P351" i="11"/>
  <c r="D351" i="11"/>
  <c r="O351" i="11" s="1"/>
  <c r="B353" i="11"/>
  <c r="F352" i="11"/>
  <c r="E352" i="11"/>
  <c r="G352" i="11" s="1"/>
  <c r="C352" i="11"/>
  <c r="O350" i="11"/>
  <c r="N350" i="11"/>
  <c r="N351" i="11" s="1"/>
  <c r="I351" i="11"/>
  <c r="L350" i="11"/>
  <c r="M350" i="11" s="1"/>
  <c r="T351" i="11" l="1"/>
  <c r="J352" i="11"/>
  <c r="P352" i="11"/>
  <c r="D352" i="11"/>
  <c r="T352" i="11" s="1"/>
  <c r="I352" i="11"/>
  <c r="B354" i="11"/>
  <c r="F353" i="11"/>
  <c r="E353" i="11"/>
  <c r="G353" i="11" s="1"/>
  <c r="C353" i="11"/>
  <c r="H351" i="11"/>
  <c r="L351" i="11"/>
  <c r="M351" i="11" s="1"/>
  <c r="H352" i="11" l="1"/>
  <c r="V352" i="11" s="1"/>
  <c r="V351" i="11"/>
  <c r="J353" i="11"/>
  <c r="P353" i="11"/>
  <c r="D353" i="11"/>
  <c r="H353" i="11" s="1"/>
  <c r="V353" i="11" s="1"/>
  <c r="B355" i="11"/>
  <c r="F354" i="11"/>
  <c r="E354" i="11"/>
  <c r="G354" i="11" s="1"/>
  <c r="C354" i="11"/>
  <c r="O352" i="11"/>
  <c r="N352" i="11"/>
  <c r="I353" i="11"/>
  <c r="L352" i="11"/>
  <c r="M352" i="11" s="1"/>
  <c r="T353" i="11" l="1"/>
  <c r="J354" i="11"/>
  <c r="P354" i="11"/>
  <c r="D354" i="11"/>
  <c r="T354" i="11" s="1"/>
  <c r="I354" i="11"/>
  <c r="B356" i="11"/>
  <c r="F355" i="11"/>
  <c r="E355" i="11"/>
  <c r="G355" i="11" s="1"/>
  <c r="C355" i="11"/>
  <c r="O353" i="11"/>
  <c r="N353" i="11"/>
  <c r="H354" i="11"/>
  <c r="V354" i="11" s="1"/>
  <c r="L353" i="11"/>
  <c r="M353" i="11" s="1"/>
  <c r="J355" i="11" l="1"/>
  <c r="P355" i="11"/>
  <c r="D355" i="11"/>
  <c r="H355" i="11" s="1"/>
  <c r="V355" i="11" s="1"/>
  <c r="B357" i="11"/>
  <c r="F356" i="11"/>
  <c r="E356" i="11"/>
  <c r="G356" i="11" s="1"/>
  <c r="C356" i="11"/>
  <c r="O354" i="11"/>
  <c r="N354" i="11"/>
  <c r="I355" i="11"/>
  <c r="L354" i="11"/>
  <c r="M354" i="11" s="1"/>
  <c r="T355" i="11" l="1"/>
  <c r="J356" i="11"/>
  <c r="P356" i="11"/>
  <c r="D356" i="11"/>
  <c r="T356" i="11" s="1"/>
  <c r="I356" i="11"/>
  <c r="B358" i="11"/>
  <c r="F357" i="11"/>
  <c r="E357" i="11"/>
  <c r="G357" i="11" s="1"/>
  <c r="C357" i="11"/>
  <c r="O355" i="11"/>
  <c r="N355" i="11"/>
  <c r="H356" i="11"/>
  <c r="V356" i="11" s="1"/>
  <c r="L355" i="11"/>
  <c r="M355" i="11" s="1"/>
  <c r="J357" i="11" l="1"/>
  <c r="P357" i="11"/>
  <c r="D357" i="11"/>
  <c r="O357" i="11" s="1"/>
  <c r="B359" i="11"/>
  <c r="F358" i="11"/>
  <c r="E358" i="11"/>
  <c r="G358" i="11" s="1"/>
  <c r="C358" i="11"/>
  <c r="O356" i="11"/>
  <c r="N356" i="11"/>
  <c r="N357" i="11" s="1"/>
  <c r="I357" i="11"/>
  <c r="L356" i="11"/>
  <c r="M356" i="11" s="1"/>
  <c r="T357" i="11" l="1"/>
  <c r="J358" i="11"/>
  <c r="P358" i="11"/>
  <c r="H357" i="11"/>
  <c r="V357" i="11" s="1"/>
  <c r="D358" i="11"/>
  <c r="O358" i="11" s="1"/>
  <c r="I358" i="11"/>
  <c r="B360" i="11"/>
  <c r="F359" i="11"/>
  <c r="E359" i="11"/>
  <c r="G359" i="11" s="1"/>
  <c r="C359" i="11"/>
  <c r="N358" i="11"/>
  <c r="L357" i="11"/>
  <c r="M357" i="11" s="1"/>
  <c r="T358" i="11" l="1"/>
  <c r="H358" i="11"/>
  <c r="V358" i="11" s="1"/>
  <c r="J359" i="11"/>
  <c r="P359" i="11"/>
  <c r="B361" i="11"/>
  <c r="F360" i="11"/>
  <c r="E360" i="11"/>
  <c r="G360" i="11" s="1"/>
  <c r="C360" i="11"/>
  <c r="D359" i="11"/>
  <c r="T359" i="11" s="1"/>
  <c r="I359" i="11"/>
  <c r="L358" i="11"/>
  <c r="M358" i="11" s="1"/>
  <c r="J360" i="11" l="1"/>
  <c r="P360" i="11"/>
  <c r="O359" i="11"/>
  <c r="N359" i="11"/>
  <c r="I360" i="11"/>
  <c r="L359" i="11"/>
  <c r="M359" i="11" s="1"/>
  <c r="B362" i="11"/>
  <c r="F361" i="11"/>
  <c r="E361" i="11"/>
  <c r="G361" i="11" s="1"/>
  <c r="C361" i="11"/>
  <c r="D360" i="11"/>
  <c r="T360" i="11" s="1"/>
  <c r="H359" i="11"/>
  <c r="V359" i="11" s="1"/>
  <c r="J361" i="11" l="1"/>
  <c r="P361" i="11"/>
  <c r="L360" i="11"/>
  <c r="M360" i="11" s="1"/>
  <c r="D361" i="11"/>
  <c r="T361" i="11" s="1"/>
  <c r="O360" i="11"/>
  <c r="N360" i="11"/>
  <c r="H360" i="11"/>
  <c r="V360" i="11" s="1"/>
  <c r="B363" i="11"/>
  <c r="F362" i="11"/>
  <c r="E362" i="11"/>
  <c r="G362" i="11" s="1"/>
  <c r="C362" i="11"/>
  <c r="I361" i="11"/>
  <c r="H361" i="11" l="1"/>
  <c r="V361" i="11" s="1"/>
  <c r="J362" i="11"/>
  <c r="P362" i="11"/>
  <c r="L361" i="11"/>
  <c r="M361" i="11" s="1"/>
  <c r="I362" i="11"/>
  <c r="D362" i="11"/>
  <c r="T362" i="11" s="1"/>
  <c r="B364" i="11"/>
  <c r="F363" i="11"/>
  <c r="E363" i="11"/>
  <c r="G363" i="11" s="1"/>
  <c r="C363" i="11"/>
  <c r="O361" i="11"/>
  <c r="N361" i="11"/>
  <c r="J363" i="11" l="1"/>
  <c r="P363" i="11"/>
  <c r="L362" i="11"/>
  <c r="M362" i="11" s="1"/>
  <c r="I363" i="11"/>
  <c r="D363" i="11"/>
  <c r="T363" i="11" s="1"/>
  <c r="B365" i="11"/>
  <c r="F364" i="11"/>
  <c r="E364" i="11"/>
  <c r="G364" i="11" s="1"/>
  <c r="C364" i="11"/>
  <c r="O362" i="11"/>
  <c r="N362" i="11"/>
  <c r="H362" i="11"/>
  <c r="V362" i="11" s="1"/>
  <c r="H363" i="11" l="1"/>
  <c r="V363" i="11" s="1"/>
  <c r="J364" i="11"/>
  <c r="P364" i="11"/>
  <c r="D364" i="11"/>
  <c r="T364" i="11" s="1"/>
  <c r="B366" i="11"/>
  <c r="F365" i="11"/>
  <c r="E365" i="11"/>
  <c r="G365" i="11" s="1"/>
  <c r="C365" i="11"/>
  <c r="I364" i="11"/>
  <c r="O363" i="11"/>
  <c r="N363" i="11"/>
  <c r="L363" i="11"/>
  <c r="M363" i="11" s="1"/>
  <c r="J365" i="11" l="1"/>
  <c r="P365" i="11"/>
  <c r="D365" i="11"/>
  <c r="O365" i="11" s="1"/>
  <c r="O364" i="11"/>
  <c r="N364" i="11"/>
  <c r="N365" i="11" s="1"/>
  <c r="H364" i="11"/>
  <c r="V364" i="11" s="1"/>
  <c r="I365" i="11"/>
  <c r="B367" i="11"/>
  <c r="F366" i="11"/>
  <c r="E366" i="11"/>
  <c r="G366" i="11" s="1"/>
  <c r="C366" i="11"/>
  <c r="L364" i="11"/>
  <c r="M364" i="11" s="1"/>
  <c r="T365" i="11" l="1"/>
  <c r="H365" i="11"/>
  <c r="V365" i="11" s="1"/>
  <c r="J366" i="11"/>
  <c r="P366" i="11"/>
  <c r="I366" i="11"/>
  <c r="D366" i="11"/>
  <c r="H366" i="11" s="1"/>
  <c r="V366" i="11" s="1"/>
  <c r="B368" i="11"/>
  <c r="F367" i="11"/>
  <c r="E367" i="11"/>
  <c r="G367" i="11" s="1"/>
  <c r="C367" i="11"/>
  <c r="L365" i="11"/>
  <c r="M365" i="11" s="1"/>
  <c r="T366" i="11" l="1"/>
  <c r="J367" i="11"/>
  <c r="P367" i="11"/>
  <c r="L366" i="11"/>
  <c r="M366" i="11" s="1"/>
  <c r="D367" i="11"/>
  <c r="T367" i="11" s="1"/>
  <c r="B369" i="11"/>
  <c r="F368" i="11"/>
  <c r="E368" i="11"/>
  <c r="G368" i="11" s="1"/>
  <c r="C368" i="11"/>
  <c r="O366" i="11"/>
  <c r="N366" i="11"/>
  <c r="I367" i="11"/>
  <c r="J368" i="11" l="1"/>
  <c r="P368" i="11"/>
  <c r="I368" i="11"/>
  <c r="B370" i="11"/>
  <c r="F369" i="11"/>
  <c r="E369" i="11"/>
  <c r="G369" i="11" s="1"/>
  <c r="C369" i="11"/>
  <c r="O367" i="11"/>
  <c r="N367" i="11"/>
  <c r="D368" i="11"/>
  <c r="T368" i="11" s="1"/>
  <c r="H367" i="11"/>
  <c r="V367" i="11" s="1"/>
  <c r="L367" i="11"/>
  <c r="M367" i="11" s="1"/>
  <c r="J369" i="11" l="1"/>
  <c r="P369" i="11"/>
  <c r="O368" i="11"/>
  <c r="N368" i="11"/>
  <c r="H368" i="11"/>
  <c r="V368" i="11" s="1"/>
  <c r="L368" i="11"/>
  <c r="M368" i="11" s="1"/>
  <c r="B371" i="11"/>
  <c r="F370" i="11"/>
  <c r="E370" i="11"/>
  <c r="G370" i="11" s="1"/>
  <c r="C370" i="11"/>
  <c r="D369" i="11"/>
  <c r="T369" i="11" s="1"/>
  <c r="I369" i="11"/>
  <c r="J370" i="11" l="1"/>
  <c r="P370" i="11"/>
  <c r="O369" i="11"/>
  <c r="N369" i="11"/>
  <c r="D370" i="11"/>
  <c r="T370" i="11" s="1"/>
  <c r="I370" i="11"/>
  <c r="L369" i="11"/>
  <c r="M369" i="11" s="1"/>
  <c r="B372" i="11"/>
  <c r="F371" i="11"/>
  <c r="E371" i="11"/>
  <c r="G371" i="11" s="1"/>
  <c r="C371" i="11"/>
  <c r="H369" i="11"/>
  <c r="V369" i="11" s="1"/>
  <c r="H370" i="11" l="1"/>
  <c r="V370" i="11" s="1"/>
  <c r="J371" i="11"/>
  <c r="P371" i="11"/>
  <c r="O370" i="11"/>
  <c r="N370" i="11"/>
  <c r="D371" i="11"/>
  <c r="O371" i="11" s="1"/>
  <c r="B373" i="11"/>
  <c r="F372" i="11"/>
  <c r="E372" i="11"/>
  <c r="G372" i="11" s="1"/>
  <c r="C372" i="11"/>
  <c r="I371" i="11"/>
  <c r="L370" i="11"/>
  <c r="M370" i="11" s="1"/>
  <c r="T371" i="11" l="1"/>
  <c r="J372" i="11"/>
  <c r="P372" i="11"/>
  <c r="D372" i="11"/>
  <c r="O372" i="11" s="1"/>
  <c r="I372" i="11"/>
  <c r="B374" i="11"/>
  <c r="F373" i="11"/>
  <c r="E373" i="11"/>
  <c r="G373" i="11" s="1"/>
  <c r="C373" i="11"/>
  <c r="N371" i="11"/>
  <c r="N372" i="11" s="1"/>
  <c r="H371" i="11"/>
  <c r="V371" i="11" s="1"/>
  <c r="L371" i="11"/>
  <c r="M371" i="11" s="1"/>
  <c r="T372" i="11" l="1"/>
  <c r="H372" i="11"/>
  <c r="V372" i="11" s="1"/>
  <c r="J373" i="11"/>
  <c r="P373" i="11"/>
  <c r="B375" i="11"/>
  <c r="F374" i="11"/>
  <c r="E374" i="11"/>
  <c r="G374" i="11" s="1"/>
  <c r="C374" i="11"/>
  <c r="D373" i="11"/>
  <c r="T373" i="11" s="1"/>
  <c r="I373" i="11"/>
  <c r="L372" i="11"/>
  <c r="M372" i="11" s="1"/>
  <c r="J374" i="11" l="1"/>
  <c r="P374" i="11"/>
  <c r="O373" i="11"/>
  <c r="N373" i="11"/>
  <c r="I374" i="11"/>
  <c r="L373" i="11"/>
  <c r="M373" i="11" s="1"/>
  <c r="B376" i="11"/>
  <c r="F375" i="11"/>
  <c r="E375" i="11"/>
  <c r="G375" i="11" s="1"/>
  <c r="C375" i="11"/>
  <c r="D374" i="11"/>
  <c r="T374" i="11" s="1"/>
  <c r="H373" i="11"/>
  <c r="V373" i="11" s="1"/>
  <c r="L374" i="11" l="1"/>
  <c r="M374" i="11" s="1"/>
  <c r="J375" i="11"/>
  <c r="P375" i="11"/>
  <c r="D375" i="11"/>
  <c r="T375" i="11" s="1"/>
  <c r="O374" i="11"/>
  <c r="N374" i="11"/>
  <c r="H374" i="11"/>
  <c r="V374" i="11" s="1"/>
  <c r="B377" i="11"/>
  <c r="F376" i="11"/>
  <c r="E376" i="11"/>
  <c r="G376" i="11" s="1"/>
  <c r="C376" i="11"/>
  <c r="I375" i="11"/>
  <c r="J376" i="11" l="1"/>
  <c r="P376" i="11"/>
  <c r="H375" i="11"/>
  <c r="V375" i="11" s="1"/>
  <c r="D376" i="11"/>
  <c r="T376" i="11" s="1"/>
  <c r="I376" i="11"/>
  <c r="B378" i="11"/>
  <c r="F377" i="11"/>
  <c r="E377" i="11"/>
  <c r="G377" i="11" s="1"/>
  <c r="C377" i="11"/>
  <c r="O375" i="11"/>
  <c r="N375" i="11"/>
  <c r="L375" i="11"/>
  <c r="M375" i="11" s="1"/>
  <c r="H376" i="11" l="1"/>
  <c r="V376" i="11" s="1"/>
  <c r="J377" i="11"/>
  <c r="P377" i="11"/>
  <c r="D377" i="11"/>
  <c r="T377" i="11" s="1"/>
  <c r="B379" i="11"/>
  <c r="F378" i="11"/>
  <c r="E378" i="11"/>
  <c r="G378" i="11" s="1"/>
  <c r="C378" i="11"/>
  <c r="O376" i="11"/>
  <c r="N376" i="11"/>
  <c r="I377" i="11"/>
  <c r="L376" i="11"/>
  <c r="M376" i="11" s="1"/>
  <c r="J378" i="11" l="1"/>
  <c r="P378" i="11"/>
  <c r="I378" i="11"/>
  <c r="B380" i="11"/>
  <c r="F379" i="11"/>
  <c r="E379" i="11"/>
  <c r="G379" i="11" s="1"/>
  <c r="C379" i="11"/>
  <c r="O377" i="11"/>
  <c r="N377" i="11"/>
  <c r="D378" i="11"/>
  <c r="T378" i="11" s="1"/>
  <c r="H377" i="11"/>
  <c r="V377" i="11" s="1"/>
  <c r="L377" i="11"/>
  <c r="M377" i="11" s="1"/>
  <c r="J379" i="11" l="1"/>
  <c r="P379" i="11"/>
  <c r="O378" i="11"/>
  <c r="N378" i="11"/>
  <c r="H378" i="11"/>
  <c r="V378" i="11" s="1"/>
  <c r="L378" i="11"/>
  <c r="M378" i="11" s="1"/>
  <c r="B381" i="11"/>
  <c r="F380" i="11"/>
  <c r="E380" i="11"/>
  <c r="G380" i="11" s="1"/>
  <c r="C380" i="11"/>
  <c r="D379" i="11"/>
  <c r="O379" i="11" s="1"/>
  <c r="I379" i="11"/>
  <c r="T379" i="11" l="1"/>
  <c r="J380" i="11"/>
  <c r="P380" i="11"/>
  <c r="N379" i="11"/>
  <c r="D380" i="11"/>
  <c r="T380" i="11" s="1"/>
  <c r="I380" i="11"/>
  <c r="L379" i="11"/>
  <c r="M379" i="11" s="1"/>
  <c r="B382" i="11"/>
  <c r="F381" i="11"/>
  <c r="E381" i="11"/>
  <c r="G381" i="11" s="1"/>
  <c r="C381" i="11"/>
  <c r="H379" i="11"/>
  <c r="V379" i="11" s="1"/>
  <c r="H380" i="11" l="1"/>
  <c r="V380" i="11" s="1"/>
  <c r="J381" i="11"/>
  <c r="P381" i="11"/>
  <c r="B383" i="11"/>
  <c r="F382" i="11"/>
  <c r="E382" i="11"/>
  <c r="G382" i="11" s="1"/>
  <c r="C382" i="11"/>
  <c r="I381" i="11"/>
  <c r="L380" i="11"/>
  <c r="M380" i="11" s="1"/>
  <c r="D381" i="11"/>
  <c r="T381" i="11" s="1"/>
  <c r="O380" i="11"/>
  <c r="N380" i="11"/>
  <c r="J382" i="11" l="1"/>
  <c r="P382" i="11"/>
  <c r="O381" i="11"/>
  <c r="N381" i="11"/>
  <c r="L381" i="11"/>
  <c r="M381" i="11" s="1"/>
  <c r="I382" i="11"/>
  <c r="B384" i="11"/>
  <c r="F383" i="11"/>
  <c r="E383" i="11"/>
  <c r="G383" i="11" s="1"/>
  <c r="C383" i="11"/>
  <c r="D382" i="11"/>
  <c r="T382" i="11" s="1"/>
  <c r="H381" i="11"/>
  <c r="V381" i="11" s="1"/>
  <c r="L382" i="11" l="1"/>
  <c r="M382" i="11" s="1"/>
  <c r="J383" i="11"/>
  <c r="P383" i="11"/>
  <c r="D383" i="11"/>
  <c r="T383" i="11" s="1"/>
  <c r="I383" i="11"/>
  <c r="O382" i="11"/>
  <c r="N382" i="11"/>
  <c r="H382" i="11"/>
  <c r="B385" i="11"/>
  <c r="F384" i="11"/>
  <c r="E384" i="11"/>
  <c r="G384" i="11" s="1"/>
  <c r="C384" i="11"/>
  <c r="H383" i="11" l="1"/>
  <c r="V383" i="11" s="1"/>
  <c r="V382" i="11"/>
  <c r="J384" i="11"/>
  <c r="P384" i="11"/>
  <c r="O383" i="11"/>
  <c r="N383" i="11"/>
  <c r="D384" i="11"/>
  <c r="T384" i="11" s="1"/>
  <c r="B386" i="11"/>
  <c r="F385" i="11"/>
  <c r="E385" i="11"/>
  <c r="G385" i="11" s="1"/>
  <c r="C385" i="11"/>
  <c r="I384" i="11"/>
  <c r="L383" i="11"/>
  <c r="M383" i="11" s="1"/>
  <c r="J385" i="11" l="1"/>
  <c r="P385" i="11"/>
  <c r="D385" i="11"/>
  <c r="O385" i="11" s="1"/>
  <c r="I385" i="11"/>
  <c r="B387" i="11"/>
  <c r="F386" i="11"/>
  <c r="E386" i="11"/>
  <c r="G386" i="11" s="1"/>
  <c r="C386" i="11"/>
  <c r="L384" i="11"/>
  <c r="M384" i="11" s="1"/>
  <c r="O384" i="11"/>
  <c r="N384" i="11"/>
  <c r="N385" i="11" s="1"/>
  <c r="H384" i="11"/>
  <c r="V384" i="11" s="1"/>
  <c r="T385" i="11" l="1"/>
  <c r="H385" i="11"/>
  <c r="V385" i="11" s="1"/>
  <c r="J386" i="11"/>
  <c r="P386" i="11"/>
  <c r="B388" i="11"/>
  <c r="F387" i="11"/>
  <c r="E387" i="11"/>
  <c r="G387" i="11" s="1"/>
  <c r="C387" i="11"/>
  <c r="D386" i="11"/>
  <c r="O386" i="11" s="1"/>
  <c r="I386" i="11"/>
  <c r="L385" i="11"/>
  <c r="M385" i="11" s="1"/>
  <c r="T386" i="11" l="1"/>
  <c r="J387" i="11"/>
  <c r="P387" i="11"/>
  <c r="N386" i="11"/>
  <c r="D387" i="11"/>
  <c r="T387" i="11" s="1"/>
  <c r="I387" i="11"/>
  <c r="L386" i="11"/>
  <c r="M386" i="11" s="1"/>
  <c r="B389" i="11"/>
  <c r="F388" i="11"/>
  <c r="E388" i="11"/>
  <c r="G388" i="11" s="1"/>
  <c r="C388" i="11"/>
  <c r="H386" i="11"/>
  <c r="V386" i="11" s="1"/>
  <c r="H387" i="11" l="1"/>
  <c r="V387" i="11" s="1"/>
  <c r="J388" i="11"/>
  <c r="P388" i="11"/>
  <c r="D388" i="11"/>
  <c r="T388" i="11" s="1"/>
  <c r="B390" i="11"/>
  <c r="F389" i="11"/>
  <c r="E389" i="11"/>
  <c r="G389" i="11" s="1"/>
  <c r="C389" i="11"/>
  <c r="I388" i="11"/>
  <c r="L387" i="11"/>
  <c r="M387" i="11" s="1"/>
  <c r="O387" i="11"/>
  <c r="N387" i="11"/>
  <c r="H388" i="11" l="1"/>
  <c r="V388" i="11" s="1"/>
  <c r="J389" i="11"/>
  <c r="P389" i="11"/>
  <c r="D389" i="11"/>
  <c r="T389" i="11" s="1"/>
  <c r="I389" i="11"/>
  <c r="B391" i="11"/>
  <c r="F390" i="11"/>
  <c r="E390" i="11"/>
  <c r="G390" i="11" s="1"/>
  <c r="C390" i="11"/>
  <c r="O388" i="11"/>
  <c r="N388" i="11"/>
  <c r="L388" i="11"/>
  <c r="M388" i="11" s="1"/>
  <c r="H389" i="11" l="1"/>
  <c r="V389" i="11" s="1"/>
  <c r="J390" i="11"/>
  <c r="P390" i="11"/>
  <c r="D390" i="11"/>
  <c r="T390" i="11" s="1"/>
  <c r="B392" i="11"/>
  <c r="F391" i="11"/>
  <c r="E391" i="11"/>
  <c r="G391" i="11" s="1"/>
  <c r="C391" i="11"/>
  <c r="O389" i="11"/>
  <c r="N389" i="11"/>
  <c r="I390" i="11"/>
  <c r="L389" i="11"/>
  <c r="M389" i="11" s="1"/>
  <c r="H390" i="11" l="1"/>
  <c r="V390" i="11" s="1"/>
  <c r="J391" i="11"/>
  <c r="P391" i="11"/>
  <c r="D391" i="11"/>
  <c r="T391" i="11" s="1"/>
  <c r="I391" i="11"/>
  <c r="B393" i="11"/>
  <c r="F392" i="11"/>
  <c r="E392" i="11"/>
  <c r="G392" i="11" s="1"/>
  <c r="C392" i="11"/>
  <c r="O390" i="11"/>
  <c r="N390" i="11"/>
  <c r="L390" i="11"/>
  <c r="M390" i="11" s="1"/>
  <c r="H391" i="11" l="1"/>
  <c r="V391" i="11" s="1"/>
  <c r="J392" i="11"/>
  <c r="P392" i="11"/>
  <c r="L391" i="11"/>
  <c r="M391" i="11" s="1"/>
  <c r="I392" i="11"/>
  <c r="D392" i="11"/>
  <c r="T392" i="11" s="1"/>
  <c r="B394" i="11"/>
  <c r="F393" i="11"/>
  <c r="E393" i="11"/>
  <c r="G393" i="11" s="1"/>
  <c r="C393" i="11"/>
  <c r="O391" i="11"/>
  <c r="N391" i="11"/>
  <c r="J393" i="11" l="1"/>
  <c r="P393" i="11"/>
  <c r="L392" i="11"/>
  <c r="M392" i="11" s="1"/>
  <c r="I393" i="11"/>
  <c r="D393" i="11"/>
  <c r="O393" i="11" s="1"/>
  <c r="B395" i="11"/>
  <c r="F394" i="11"/>
  <c r="E394" i="11"/>
  <c r="G394" i="11" s="1"/>
  <c r="C394" i="11"/>
  <c r="O392" i="11"/>
  <c r="N392" i="11"/>
  <c r="N393" i="11" s="1"/>
  <c r="H392" i="11"/>
  <c r="V392" i="11" s="1"/>
  <c r="T393" i="11" l="1"/>
  <c r="H393" i="11"/>
  <c r="V393" i="11" s="1"/>
  <c r="J394" i="11"/>
  <c r="P394" i="11"/>
  <c r="D394" i="11"/>
  <c r="T394" i="11" s="1"/>
  <c r="B396" i="11"/>
  <c r="F395" i="11"/>
  <c r="E395" i="11"/>
  <c r="G395" i="11" s="1"/>
  <c r="C395" i="11"/>
  <c r="I394" i="11"/>
  <c r="L393" i="11"/>
  <c r="M393" i="11" s="1"/>
  <c r="H394" i="11" l="1"/>
  <c r="V394" i="11" s="1"/>
  <c r="J395" i="11"/>
  <c r="P395" i="11"/>
  <c r="D395" i="11"/>
  <c r="T395" i="11" s="1"/>
  <c r="I395" i="11"/>
  <c r="B397" i="11"/>
  <c r="F396" i="11"/>
  <c r="E396" i="11"/>
  <c r="G396" i="11" s="1"/>
  <c r="C396" i="11"/>
  <c r="O394" i="11"/>
  <c r="N394" i="11"/>
  <c r="L394" i="11"/>
  <c r="M394" i="11" s="1"/>
  <c r="H395" i="11" l="1"/>
  <c r="V395" i="11" s="1"/>
  <c r="J396" i="11"/>
  <c r="P396" i="11"/>
  <c r="D396" i="11"/>
  <c r="T396" i="11" s="1"/>
  <c r="B398" i="11"/>
  <c r="F397" i="11"/>
  <c r="E397" i="11"/>
  <c r="G397" i="11" s="1"/>
  <c r="C397" i="11"/>
  <c r="O395" i="11"/>
  <c r="N395" i="11"/>
  <c r="I396" i="11"/>
  <c r="L395" i="11"/>
  <c r="M395" i="11" s="1"/>
  <c r="H396" i="11" l="1"/>
  <c r="V396" i="11" s="1"/>
  <c r="J397" i="11"/>
  <c r="P397" i="11"/>
  <c r="D397" i="11"/>
  <c r="T397" i="11" s="1"/>
  <c r="I397" i="11"/>
  <c r="B399" i="11"/>
  <c r="F398" i="11"/>
  <c r="E398" i="11"/>
  <c r="G398" i="11" s="1"/>
  <c r="C398" i="11"/>
  <c r="O396" i="11"/>
  <c r="N396" i="11"/>
  <c r="L396" i="11"/>
  <c r="M396" i="11" s="1"/>
  <c r="H397" i="11" l="1"/>
  <c r="V397" i="11" s="1"/>
  <c r="J398" i="11"/>
  <c r="P398" i="11"/>
  <c r="D398" i="11"/>
  <c r="T398" i="11" s="1"/>
  <c r="B400" i="11"/>
  <c r="F399" i="11"/>
  <c r="E399" i="11"/>
  <c r="G399" i="11" s="1"/>
  <c r="C399" i="11"/>
  <c r="O397" i="11"/>
  <c r="N397" i="11"/>
  <c r="I398" i="11"/>
  <c r="L397" i="11"/>
  <c r="M397" i="11" s="1"/>
  <c r="H398" i="11" l="1"/>
  <c r="V398" i="11" s="1"/>
  <c r="J399" i="11"/>
  <c r="P399" i="11"/>
  <c r="D399" i="11"/>
  <c r="O399" i="11" s="1"/>
  <c r="I399" i="11"/>
  <c r="B401" i="11"/>
  <c r="F400" i="11"/>
  <c r="E400" i="11"/>
  <c r="G400" i="11" s="1"/>
  <c r="C400" i="11"/>
  <c r="O398" i="11"/>
  <c r="N398" i="11"/>
  <c r="L398" i="11"/>
  <c r="M398" i="11" s="1"/>
  <c r="T399" i="11" l="1"/>
  <c r="H399" i="11"/>
  <c r="V399" i="11" s="1"/>
  <c r="N399" i="11"/>
  <c r="J400" i="11"/>
  <c r="P400" i="11"/>
  <c r="D400" i="11"/>
  <c r="O400" i="11" s="1"/>
  <c r="B402" i="11"/>
  <c r="F401" i="11"/>
  <c r="E401" i="11"/>
  <c r="G401" i="11" s="1"/>
  <c r="C401" i="11"/>
  <c r="I400" i="11"/>
  <c r="L399" i="11"/>
  <c r="M399" i="11" s="1"/>
  <c r="T400" i="11" l="1"/>
  <c r="J401" i="11"/>
  <c r="P401" i="11"/>
  <c r="N400" i="11"/>
  <c r="H400" i="11"/>
  <c r="V400" i="11" s="1"/>
  <c r="I401" i="11"/>
  <c r="B403" i="11"/>
  <c r="F402" i="11"/>
  <c r="E402" i="11"/>
  <c r="G402" i="11" s="1"/>
  <c r="C402" i="11"/>
  <c r="D401" i="11"/>
  <c r="L400" i="11"/>
  <c r="M400" i="11" s="1"/>
  <c r="H401" i="11" l="1"/>
  <c r="V401" i="11" s="1"/>
  <c r="T401" i="11"/>
  <c r="J402" i="11"/>
  <c r="P402" i="11"/>
  <c r="D402" i="11"/>
  <c r="H402" i="11" s="1"/>
  <c r="V402" i="11" s="1"/>
  <c r="O401" i="11"/>
  <c r="N401" i="11"/>
  <c r="B404" i="11"/>
  <c r="F403" i="11"/>
  <c r="E403" i="11"/>
  <c r="G403" i="11" s="1"/>
  <c r="C403" i="11"/>
  <c r="L401" i="11"/>
  <c r="M401" i="11" s="1"/>
  <c r="I402" i="11"/>
  <c r="T402" i="11" l="1"/>
  <c r="L402" i="11"/>
  <c r="M402" i="11" s="1"/>
  <c r="J403" i="11"/>
  <c r="P403" i="11"/>
  <c r="D403" i="11"/>
  <c r="T403" i="11" s="1"/>
  <c r="B405" i="11"/>
  <c r="F404" i="11"/>
  <c r="E404" i="11"/>
  <c r="G404" i="11" s="1"/>
  <c r="C404" i="11"/>
  <c r="I403" i="11"/>
  <c r="L403" i="11" s="1"/>
  <c r="M403" i="11" s="1"/>
  <c r="H403" i="11"/>
  <c r="V403" i="11" s="1"/>
  <c r="O402" i="11"/>
  <c r="N402" i="11"/>
  <c r="J404" i="11" l="1"/>
  <c r="P404" i="11"/>
  <c r="D404" i="11"/>
  <c r="H404" i="11" s="1"/>
  <c r="V404" i="11" s="1"/>
  <c r="I404" i="11"/>
  <c r="B406" i="11"/>
  <c r="F405" i="11"/>
  <c r="E405" i="11"/>
  <c r="G405" i="11" s="1"/>
  <c r="C405" i="11"/>
  <c r="O403" i="11"/>
  <c r="N403" i="11"/>
  <c r="T404" i="11" l="1"/>
  <c r="J405" i="11"/>
  <c r="P405" i="11"/>
  <c r="D405" i="11"/>
  <c r="H405" i="11" s="1"/>
  <c r="V405" i="11" s="1"/>
  <c r="I405" i="11"/>
  <c r="L404" i="11"/>
  <c r="M404" i="11" s="1"/>
  <c r="B407" i="11"/>
  <c r="F406" i="11"/>
  <c r="E406" i="11"/>
  <c r="G406" i="11" s="1"/>
  <c r="C406" i="11"/>
  <c r="O404" i="11"/>
  <c r="N404" i="11"/>
  <c r="T405" i="11" l="1"/>
  <c r="J406" i="11"/>
  <c r="P406" i="11"/>
  <c r="L405" i="11"/>
  <c r="M405" i="11" s="1"/>
  <c r="D406" i="11"/>
  <c r="H406" i="11" s="1"/>
  <c r="V406" i="11" s="1"/>
  <c r="B408" i="11"/>
  <c r="F407" i="11"/>
  <c r="E407" i="11"/>
  <c r="G407" i="11" s="1"/>
  <c r="C407" i="11"/>
  <c r="I406" i="11"/>
  <c r="O405" i="11"/>
  <c r="N405" i="11"/>
  <c r="T406" i="11" l="1"/>
  <c r="J407" i="11"/>
  <c r="P407" i="11"/>
  <c r="I407" i="11"/>
  <c r="B409" i="11"/>
  <c r="F408" i="11"/>
  <c r="E408" i="11"/>
  <c r="G408" i="11" s="1"/>
  <c r="C408" i="11"/>
  <c r="L406" i="11"/>
  <c r="M406" i="11" s="1"/>
  <c r="D407" i="11"/>
  <c r="O407" i="11" s="1"/>
  <c r="O406" i="11"/>
  <c r="N406" i="11"/>
  <c r="T407" i="11" l="1"/>
  <c r="L407" i="11"/>
  <c r="M407" i="11" s="1"/>
  <c r="N407" i="11"/>
  <c r="J408" i="11"/>
  <c r="P408" i="11"/>
  <c r="H407" i="11"/>
  <c r="V407" i="11" s="1"/>
  <c r="D408" i="11"/>
  <c r="T408" i="11" s="1"/>
  <c r="B410" i="11"/>
  <c r="F409" i="11"/>
  <c r="E409" i="11"/>
  <c r="G409" i="11" s="1"/>
  <c r="C409" i="11"/>
  <c r="I408" i="11"/>
  <c r="H408" i="11" l="1"/>
  <c r="V408" i="11" s="1"/>
  <c r="J409" i="11"/>
  <c r="P409" i="11"/>
  <c r="I409" i="11"/>
  <c r="L408" i="11"/>
  <c r="M408" i="11" s="1"/>
  <c r="D409" i="11"/>
  <c r="T409" i="11" s="1"/>
  <c r="B411" i="11"/>
  <c r="F410" i="11"/>
  <c r="E410" i="11"/>
  <c r="G410" i="11" s="1"/>
  <c r="C410" i="11"/>
  <c r="O408" i="11"/>
  <c r="N408" i="11"/>
  <c r="H409" i="11" l="1"/>
  <c r="V409" i="11" s="1"/>
  <c r="L409" i="11"/>
  <c r="M409" i="11" s="1"/>
  <c r="J410" i="11"/>
  <c r="P410" i="11"/>
  <c r="D410" i="11"/>
  <c r="H410" i="11" s="1"/>
  <c r="V410" i="11" s="1"/>
  <c r="B412" i="11"/>
  <c r="F411" i="11"/>
  <c r="E411" i="11"/>
  <c r="G411" i="11" s="1"/>
  <c r="C411" i="11"/>
  <c r="O409" i="11"/>
  <c r="N409" i="11"/>
  <c r="I410" i="11"/>
  <c r="L410" i="11" s="1"/>
  <c r="M410" i="11" s="1"/>
  <c r="T410" i="11" l="1"/>
  <c r="J411" i="11"/>
  <c r="P411" i="11"/>
  <c r="D411" i="11"/>
  <c r="H411" i="11" s="1"/>
  <c r="V411" i="11" s="1"/>
  <c r="I411" i="11"/>
  <c r="B413" i="11"/>
  <c r="F412" i="11"/>
  <c r="E412" i="11"/>
  <c r="G412" i="11" s="1"/>
  <c r="C412" i="11"/>
  <c r="O410" i="11"/>
  <c r="N410" i="11"/>
  <c r="T411" i="11" l="1"/>
  <c r="J412" i="11"/>
  <c r="P412" i="11"/>
  <c r="D412" i="11"/>
  <c r="T412" i="11" s="1"/>
  <c r="O411" i="11"/>
  <c r="N411" i="11"/>
  <c r="B414" i="11"/>
  <c r="F413" i="11"/>
  <c r="E413" i="11"/>
  <c r="G413" i="11" s="1"/>
  <c r="C413" i="11"/>
  <c r="I412" i="11"/>
  <c r="L411" i="11"/>
  <c r="M411" i="11" s="1"/>
  <c r="J413" i="11" l="1"/>
  <c r="P413" i="11"/>
  <c r="D413" i="11"/>
  <c r="O413" i="11" s="1"/>
  <c r="I413" i="11"/>
  <c r="B415" i="11"/>
  <c r="F414" i="11"/>
  <c r="E414" i="11"/>
  <c r="G414" i="11" s="1"/>
  <c r="C414" i="11"/>
  <c r="O412" i="11"/>
  <c r="N412" i="11"/>
  <c r="H412" i="11"/>
  <c r="L412" i="11"/>
  <c r="M412" i="11" s="1"/>
  <c r="H413" i="11" l="1"/>
  <c r="V413" i="11" s="1"/>
  <c r="V412" i="11"/>
  <c r="T413" i="11"/>
  <c r="N413" i="11"/>
  <c r="J414" i="11"/>
  <c r="P414" i="11"/>
  <c r="L413" i="11"/>
  <c r="M413" i="11" s="1"/>
  <c r="D414" i="11"/>
  <c r="O414" i="11" s="1"/>
  <c r="B416" i="11"/>
  <c r="F415" i="11"/>
  <c r="E415" i="11"/>
  <c r="G415" i="11" s="1"/>
  <c r="C415" i="11"/>
  <c r="I414" i="11"/>
  <c r="T414" i="11" l="1"/>
  <c r="N414" i="11"/>
  <c r="J415" i="11"/>
  <c r="P415" i="11"/>
  <c r="H414" i="11"/>
  <c r="V414" i="11" s="1"/>
  <c r="I415" i="11"/>
  <c r="B417" i="11"/>
  <c r="F416" i="11"/>
  <c r="E416" i="11"/>
  <c r="G416" i="11" s="1"/>
  <c r="C416" i="11"/>
  <c r="L414" i="11"/>
  <c r="M414" i="11" s="1"/>
  <c r="D415" i="11"/>
  <c r="T415" i="11" s="1"/>
  <c r="H415" i="11" l="1"/>
  <c r="V415" i="11" s="1"/>
  <c r="L415" i="11"/>
  <c r="M415" i="11" s="1"/>
  <c r="J416" i="11"/>
  <c r="P416" i="11"/>
  <c r="O415" i="11"/>
  <c r="N415" i="11"/>
  <c r="B418" i="11"/>
  <c r="F417" i="11"/>
  <c r="E417" i="11"/>
  <c r="G417" i="11" s="1"/>
  <c r="C417" i="11"/>
  <c r="D416" i="11"/>
  <c r="T416" i="11" s="1"/>
  <c r="I416" i="11"/>
  <c r="L416" i="11" s="1"/>
  <c r="M416" i="11" s="1"/>
  <c r="J417" i="11" l="1"/>
  <c r="P417" i="11"/>
  <c r="D417" i="11"/>
  <c r="T417" i="11" s="1"/>
  <c r="I417" i="11"/>
  <c r="L417" i="11" s="1"/>
  <c r="M417" i="11" s="1"/>
  <c r="O416" i="11"/>
  <c r="N416" i="11"/>
  <c r="B419" i="11"/>
  <c r="F418" i="11"/>
  <c r="E418" i="11"/>
  <c r="G418" i="11" s="1"/>
  <c r="C418" i="11"/>
  <c r="H416" i="11"/>
  <c r="H417" i="11" l="1"/>
  <c r="V417" i="11" s="1"/>
  <c r="V416" i="11"/>
  <c r="J418" i="11"/>
  <c r="P418" i="11"/>
  <c r="D418" i="11"/>
  <c r="H418" i="11" s="1"/>
  <c r="V418" i="11" s="1"/>
  <c r="B420" i="11"/>
  <c r="F419" i="11"/>
  <c r="E419" i="11"/>
  <c r="G419" i="11" s="1"/>
  <c r="C419" i="11"/>
  <c r="I418" i="11"/>
  <c r="O417" i="11"/>
  <c r="N417" i="11"/>
  <c r="T418" i="11" l="1"/>
  <c r="J419" i="11"/>
  <c r="P419" i="11"/>
  <c r="D419" i="11"/>
  <c r="H419" i="11" s="1"/>
  <c r="V419" i="11" s="1"/>
  <c r="I419" i="11"/>
  <c r="B421" i="11"/>
  <c r="F420" i="11"/>
  <c r="E420" i="11"/>
  <c r="G420" i="11" s="1"/>
  <c r="C420" i="11"/>
  <c r="L418" i="11"/>
  <c r="M418" i="11" s="1"/>
  <c r="O418" i="11"/>
  <c r="N418" i="11"/>
  <c r="T419" i="11" l="1"/>
  <c r="J420" i="11"/>
  <c r="P420" i="11"/>
  <c r="L419" i="11"/>
  <c r="M419" i="11" s="1"/>
  <c r="D420" i="11"/>
  <c r="H420" i="11" s="1"/>
  <c r="V420" i="11" s="1"/>
  <c r="B422" i="11"/>
  <c r="F421" i="11"/>
  <c r="E421" i="11"/>
  <c r="G421" i="11" s="1"/>
  <c r="C421" i="11"/>
  <c r="I420" i="11"/>
  <c r="O419" i="11"/>
  <c r="N419" i="11"/>
  <c r="T420" i="11" l="1"/>
  <c r="J421" i="11"/>
  <c r="P421" i="11"/>
  <c r="L420" i="11"/>
  <c r="M420" i="11" s="1"/>
  <c r="D421" i="11"/>
  <c r="O421" i="11" s="1"/>
  <c r="I421" i="11"/>
  <c r="B423" i="11"/>
  <c r="F422" i="11"/>
  <c r="E422" i="11"/>
  <c r="G422" i="11" s="1"/>
  <c r="C422" i="11"/>
  <c r="O420" i="11"/>
  <c r="N420" i="11"/>
  <c r="T421" i="11" l="1"/>
  <c r="L421" i="11"/>
  <c r="M421" i="11" s="1"/>
  <c r="N421" i="11"/>
  <c r="H421" i="11"/>
  <c r="V421" i="11" s="1"/>
  <c r="J422" i="11"/>
  <c r="P422" i="11"/>
  <c r="D422" i="11"/>
  <c r="T422" i="11" s="1"/>
  <c r="B424" i="11"/>
  <c r="F423" i="11"/>
  <c r="E423" i="11"/>
  <c r="G423" i="11" s="1"/>
  <c r="C423" i="11"/>
  <c r="I422" i="11"/>
  <c r="L422" i="11" s="1"/>
  <c r="M422" i="11" s="1"/>
  <c r="J423" i="11" l="1"/>
  <c r="P423" i="11"/>
  <c r="I423" i="11"/>
  <c r="L423" i="11" s="1"/>
  <c r="M423" i="11" s="1"/>
  <c r="D423" i="11"/>
  <c r="T423" i="11" s="1"/>
  <c r="B425" i="11"/>
  <c r="F424" i="11"/>
  <c r="E424" i="11"/>
  <c r="G424" i="11" s="1"/>
  <c r="C424" i="11"/>
  <c r="O422" i="11"/>
  <c r="N422" i="11"/>
  <c r="H422" i="11"/>
  <c r="V422" i="11" s="1"/>
  <c r="J424" i="11" l="1"/>
  <c r="P424" i="11"/>
  <c r="B426" i="11"/>
  <c r="F425" i="11"/>
  <c r="E425" i="11"/>
  <c r="G425" i="11" s="1"/>
  <c r="C425" i="11"/>
  <c r="O423" i="11"/>
  <c r="N423" i="11"/>
  <c r="H423" i="11"/>
  <c r="V423" i="11" s="1"/>
  <c r="D424" i="11"/>
  <c r="T424" i="11" s="1"/>
  <c r="I424" i="11"/>
  <c r="L424" i="11" s="1"/>
  <c r="M424" i="11" s="1"/>
  <c r="J425" i="11" l="1"/>
  <c r="P425" i="11"/>
  <c r="I425" i="11"/>
  <c r="D425" i="11"/>
  <c r="T425" i="11" s="1"/>
  <c r="L425" i="11"/>
  <c r="M425" i="11" s="1"/>
  <c r="O424" i="11"/>
  <c r="N424" i="11"/>
  <c r="H424" i="11"/>
  <c r="B427" i="11"/>
  <c r="F426" i="11"/>
  <c r="E426" i="11"/>
  <c r="G426" i="11" s="1"/>
  <c r="C426" i="11"/>
  <c r="H425" i="11" l="1"/>
  <c r="V425" i="11" s="1"/>
  <c r="V424" i="11"/>
  <c r="J426" i="11"/>
  <c r="P426" i="11"/>
  <c r="D426" i="11"/>
  <c r="T426" i="11" s="1"/>
  <c r="O425" i="11"/>
  <c r="N425" i="11"/>
  <c r="B428" i="11"/>
  <c r="F427" i="11"/>
  <c r="E427" i="11"/>
  <c r="G427" i="11" s="1"/>
  <c r="C427" i="11"/>
  <c r="I426" i="11"/>
  <c r="L426" i="11" s="1"/>
  <c r="M426" i="11" s="1"/>
  <c r="J427" i="11" l="1"/>
  <c r="P427" i="11"/>
  <c r="D427" i="11"/>
  <c r="O427" i="11" s="1"/>
  <c r="I427" i="11"/>
  <c r="L427" i="11" s="1"/>
  <c r="M427" i="11" s="1"/>
  <c r="B429" i="11"/>
  <c r="F428" i="11"/>
  <c r="E428" i="11"/>
  <c r="G428" i="11" s="1"/>
  <c r="C428" i="11"/>
  <c r="O426" i="11"/>
  <c r="N426" i="11"/>
  <c r="H426" i="11"/>
  <c r="H427" i="11" l="1"/>
  <c r="V427" i="11" s="1"/>
  <c r="V426" i="11"/>
  <c r="T427" i="11"/>
  <c r="N427" i="11"/>
  <c r="J428" i="11"/>
  <c r="P428" i="11"/>
  <c r="D428" i="11"/>
  <c r="O428" i="11" s="1"/>
  <c r="B430" i="11"/>
  <c r="F429" i="11"/>
  <c r="E429" i="11"/>
  <c r="G429" i="11" s="1"/>
  <c r="C429" i="11"/>
  <c r="I428" i="11"/>
  <c r="L428" i="11" s="1"/>
  <c r="M428" i="11" s="1"/>
  <c r="T428" i="11" l="1"/>
  <c r="J429" i="11"/>
  <c r="P429" i="11"/>
  <c r="H428" i="11"/>
  <c r="V428" i="11" s="1"/>
  <c r="D429" i="11"/>
  <c r="T429" i="11" s="1"/>
  <c r="N428" i="11"/>
  <c r="B431" i="11"/>
  <c r="F430" i="11"/>
  <c r="E430" i="11"/>
  <c r="G430" i="11" s="1"/>
  <c r="C430" i="11"/>
  <c r="I429" i="11"/>
  <c r="L429" i="11" s="1"/>
  <c r="M429" i="11" s="1"/>
  <c r="H429" i="11" l="1"/>
  <c r="V429" i="11" s="1"/>
  <c r="J430" i="11"/>
  <c r="P430" i="11"/>
  <c r="D430" i="11"/>
  <c r="T430" i="11" s="1"/>
  <c r="I430" i="11"/>
  <c r="L430" i="11" s="1"/>
  <c r="M430" i="11" s="1"/>
  <c r="B432" i="11"/>
  <c r="F431" i="11"/>
  <c r="E431" i="11"/>
  <c r="G431" i="11" s="1"/>
  <c r="C431" i="11"/>
  <c r="O429" i="11"/>
  <c r="N429" i="11"/>
  <c r="H430" i="11" l="1"/>
  <c r="V430" i="11" s="1"/>
  <c r="J431" i="11"/>
  <c r="P431" i="11"/>
  <c r="D431" i="11"/>
  <c r="T431" i="11" s="1"/>
  <c r="B433" i="11"/>
  <c r="F432" i="11"/>
  <c r="E432" i="11"/>
  <c r="G432" i="11" s="1"/>
  <c r="C432" i="11"/>
  <c r="I431" i="11"/>
  <c r="O430" i="11"/>
  <c r="N430" i="11"/>
  <c r="H431" i="11" l="1"/>
  <c r="V431" i="11" s="1"/>
  <c r="J432" i="11"/>
  <c r="P432" i="11"/>
  <c r="D432" i="11"/>
  <c r="T432" i="11" s="1"/>
  <c r="I432" i="11"/>
  <c r="B434" i="11"/>
  <c r="F433" i="11"/>
  <c r="E433" i="11"/>
  <c r="G433" i="11" s="1"/>
  <c r="C433" i="11"/>
  <c r="L431" i="11"/>
  <c r="M431" i="11" s="1"/>
  <c r="O431" i="11"/>
  <c r="N431" i="11"/>
  <c r="H432" i="11" l="1"/>
  <c r="V432" i="11" s="1"/>
  <c r="J433" i="11"/>
  <c r="P433" i="11"/>
  <c r="L432" i="11"/>
  <c r="M432" i="11" s="1"/>
  <c r="D433" i="11"/>
  <c r="H433" i="11" s="1"/>
  <c r="V433" i="11" s="1"/>
  <c r="B435" i="11"/>
  <c r="F434" i="11"/>
  <c r="E434" i="11"/>
  <c r="G434" i="11" s="1"/>
  <c r="C434" i="11"/>
  <c r="I433" i="11"/>
  <c r="O432" i="11"/>
  <c r="N432" i="11"/>
  <c r="T433" i="11" l="1"/>
  <c r="J434" i="11"/>
  <c r="P434" i="11"/>
  <c r="L433" i="11"/>
  <c r="M433" i="11" s="1"/>
  <c r="D434" i="11"/>
  <c r="H434" i="11" s="1"/>
  <c r="V434" i="11" s="1"/>
  <c r="I434" i="11"/>
  <c r="L434" i="11" s="1"/>
  <c r="M434" i="11" s="1"/>
  <c r="B436" i="11"/>
  <c r="F435" i="11"/>
  <c r="E435" i="11"/>
  <c r="G435" i="11" s="1"/>
  <c r="C435" i="11"/>
  <c r="O433" i="11"/>
  <c r="N433" i="11"/>
  <c r="T434" i="11" l="1"/>
  <c r="J435" i="11"/>
  <c r="P435" i="11"/>
  <c r="D435" i="11"/>
  <c r="O435" i="11" s="1"/>
  <c r="B437" i="11"/>
  <c r="F436" i="11"/>
  <c r="E436" i="11"/>
  <c r="G436" i="11" s="1"/>
  <c r="C436" i="11"/>
  <c r="I435" i="11"/>
  <c r="O434" i="11"/>
  <c r="N434" i="11"/>
  <c r="T435" i="11" l="1"/>
  <c r="N435" i="11"/>
  <c r="J436" i="11"/>
  <c r="P436" i="11"/>
  <c r="I436" i="11"/>
  <c r="B438" i="11"/>
  <c r="F437" i="11"/>
  <c r="E437" i="11"/>
  <c r="G437" i="11" s="1"/>
  <c r="C437" i="11"/>
  <c r="D436" i="11"/>
  <c r="T436" i="11" s="1"/>
  <c r="L435" i="11"/>
  <c r="M435" i="11" s="1"/>
  <c r="H435" i="11"/>
  <c r="V435" i="11" s="1"/>
  <c r="H436" i="11" l="1"/>
  <c r="V436" i="11" s="1"/>
  <c r="L436" i="11"/>
  <c r="M436" i="11" s="1"/>
  <c r="J437" i="11"/>
  <c r="P437" i="11"/>
  <c r="D437" i="11"/>
  <c r="H437" i="11" s="1"/>
  <c r="V437" i="11" s="1"/>
  <c r="O436" i="11"/>
  <c r="N436" i="11"/>
  <c r="B439" i="11"/>
  <c r="F438" i="11"/>
  <c r="E438" i="11"/>
  <c r="G438" i="11" s="1"/>
  <c r="C438" i="11"/>
  <c r="I437" i="11"/>
  <c r="L437" i="11" l="1"/>
  <c r="M437" i="11" s="1"/>
  <c r="T437" i="11"/>
  <c r="J438" i="11"/>
  <c r="P438" i="11"/>
  <c r="D438" i="11"/>
  <c r="H438" i="11" s="1"/>
  <c r="V438" i="11" s="1"/>
  <c r="I438" i="11"/>
  <c r="B440" i="11"/>
  <c r="F439" i="11"/>
  <c r="E439" i="11"/>
  <c r="G439" i="11" s="1"/>
  <c r="C439" i="11"/>
  <c r="O437" i="11"/>
  <c r="N437" i="11"/>
  <c r="L438" i="11" l="1"/>
  <c r="M438" i="11" s="1"/>
  <c r="T438" i="11"/>
  <c r="J439" i="11"/>
  <c r="P439" i="11"/>
  <c r="D439" i="11"/>
  <c r="T439" i="11" s="1"/>
  <c r="B441" i="11"/>
  <c r="F440" i="11"/>
  <c r="E440" i="11"/>
  <c r="G440" i="11" s="1"/>
  <c r="C440" i="11"/>
  <c r="I439" i="11"/>
  <c r="O438" i="11"/>
  <c r="N438" i="11"/>
  <c r="J440" i="11" l="1"/>
  <c r="P440" i="11"/>
  <c r="D440" i="11"/>
  <c r="T440" i="11" s="1"/>
  <c r="I440" i="11"/>
  <c r="B442" i="11"/>
  <c r="F441" i="11"/>
  <c r="E441" i="11"/>
  <c r="G441" i="11" s="1"/>
  <c r="C441" i="11"/>
  <c r="L439" i="11"/>
  <c r="M439" i="11" s="1"/>
  <c r="O439" i="11"/>
  <c r="N439" i="11"/>
  <c r="H439" i="11"/>
  <c r="V439" i="11" s="1"/>
  <c r="H440" i="11" l="1"/>
  <c r="V440" i="11" s="1"/>
  <c r="J441" i="11"/>
  <c r="P441" i="11"/>
  <c r="D441" i="11"/>
  <c r="O441" i="11" s="1"/>
  <c r="B443" i="11"/>
  <c r="F442" i="11"/>
  <c r="E442" i="11"/>
  <c r="G442" i="11" s="1"/>
  <c r="C442" i="11"/>
  <c r="O440" i="11"/>
  <c r="N440" i="11"/>
  <c r="N441" i="11" s="1"/>
  <c r="I441" i="11"/>
  <c r="L440" i="11"/>
  <c r="M440" i="11" s="1"/>
  <c r="T441" i="11" l="1"/>
  <c r="H441" i="11"/>
  <c r="V441" i="11" s="1"/>
  <c r="J442" i="11"/>
  <c r="P442" i="11"/>
  <c r="D442" i="11"/>
  <c r="O442" i="11" s="1"/>
  <c r="I442" i="11"/>
  <c r="B444" i="11"/>
  <c r="F443" i="11"/>
  <c r="E443" i="11"/>
  <c r="G443" i="11" s="1"/>
  <c r="C443" i="11"/>
  <c r="L441" i="11"/>
  <c r="M441" i="11" s="1"/>
  <c r="T442" i="11" l="1"/>
  <c r="N442" i="11"/>
  <c r="J443" i="11"/>
  <c r="P443" i="11"/>
  <c r="H442" i="11"/>
  <c r="V442" i="11" s="1"/>
  <c r="D443" i="11"/>
  <c r="T443" i="11" s="1"/>
  <c r="B445" i="11"/>
  <c r="F444" i="11"/>
  <c r="E444" i="11"/>
  <c r="G444" i="11" s="1"/>
  <c r="C444" i="11"/>
  <c r="I443" i="11"/>
  <c r="L442" i="11"/>
  <c r="M442" i="11" s="1"/>
  <c r="H443" i="11" l="1"/>
  <c r="V443" i="11" s="1"/>
  <c r="J444" i="11"/>
  <c r="P444" i="11"/>
  <c r="D444" i="11"/>
  <c r="T444" i="11" s="1"/>
  <c r="O443" i="11"/>
  <c r="N443" i="11"/>
  <c r="I444" i="11"/>
  <c r="B446" i="11"/>
  <c r="F445" i="11"/>
  <c r="E445" i="11"/>
  <c r="G445" i="11" s="1"/>
  <c r="C445" i="11"/>
  <c r="L443" i="11"/>
  <c r="M443" i="11" s="1"/>
  <c r="H444" i="11" l="1"/>
  <c r="V444" i="11" s="1"/>
  <c r="J445" i="11"/>
  <c r="P445" i="11"/>
  <c r="D445" i="11"/>
  <c r="T445" i="11" s="1"/>
  <c r="O444" i="11"/>
  <c r="N444" i="11"/>
  <c r="B447" i="11"/>
  <c r="F446" i="11"/>
  <c r="E446" i="11"/>
  <c r="G446" i="11" s="1"/>
  <c r="C446" i="11"/>
  <c r="I445" i="11"/>
  <c r="L444" i="11"/>
  <c r="M444" i="11" s="1"/>
  <c r="H445" i="11" l="1"/>
  <c r="V445" i="11" s="1"/>
  <c r="J446" i="11"/>
  <c r="P446" i="11"/>
  <c r="D446" i="11"/>
  <c r="T446" i="11" s="1"/>
  <c r="I446" i="11"/>
  <c r="B448" i="11"/>
  <c r="F447" i="11"/>
  <c r="E447" i="11"/>
  <c r="G447" i="11" s="1"/>
  <c r="C447" i="11"/>
  <c r="O445" i="11"/>
  <c r="N445" i="11"/>
  <c r="L445" i="11"/>
  <c r="M445" i="11" s="1"/>
  <c r="H446" i="11" l="1"/>
  <c r="V446" i="11" s="1"/>
  <c r="J447" i="11"/>
  <c r="P447" i="11"/>
  <c r="D447" i="11"/>
  <c r="T447" i="11" s="1"/>
  <c r="B449" i="11"/>
  <c r="F448" i="11"/>
  <c r="E448" i="11"/>
  <c r="G448" i="11" s="1"/>
  <c r="C448" i="11"/>
  <c r="O446" i="11"/>
  <c r="N446" i="11"/>
  <c r="I447" i="11"/>
  <c r="L446" i="11"/>
  <c r="M446" i="11" s="1"/>
  <c r="H447" i="11" l="1"/>
  <c r="V447" i="11" s="1"/>
  <c r="J448" i="11"/>
  <c r="P448" i="11"/>
  <c r="D448" i="11"/>
  <c r="T448" i="11" s="1"/>
  <c r="I448" i="11"/>
  <c r="B450" i="11"/>
  <c r="F449" i="11"/>
  <c r="E449" i="11"/>
  <c r="G449" i="11" s="1"/>
  <c r="C449" i="11"/>
  <c r="O447" i="11"/>
  <c r="N447" i="11"/>
  <c r="L447" i="11"/>
  <c r="M447" i="11" s="1"/>
  <c r="H448" i="11" l="1"/>
  <c r="V448" i="11" s="1"/>
  <c r="J449" i="11"/>
  <c r="P449" i="11"/>
  <c r="D449" i="11"/>
  <c r="O449" i="11" s="1"/>
  <c r="B451" i="11"/>
  <c r="F450" i="11"/>
  <c r="E450" i="11"/>
  <c r="G450" i="11" s="1"/>
  <c r="C450" i="11"/>
  <c r="O448" i="11"/>
  <c r="N448" i="11"/>
  <c r="N449" i="11" s="1"/>
  <c r="I449" i="11"/>
  <c r="L448" i="11"/>
  <c r="M448" i="11" s="1"/>
  <c r="T449" i="11" l="1"/>
  <c r="J450" i="11"/>
  <c r="P450" i="11"/>
  <c r="H449" i="11"/>
  <c r="V449" i="11" s="1"/>
  <c r="D450" i="11"/>
  <c r="T450" i="11" s="1"/>
  <c r="I450" i="11"/>
  <c r="B452" i="11"/>
  <c r="F451" i="11"/>
  <c r="E451" i="11"/>
  <c r="G451" i="11" s="1"/>
  <c r="C451" i="11"/>
  <c r="L449" i="11"/>
  <c r="M449" i="11" s="1"/>
  <c r="H450" i="11" l="1"/>
  <c r="V450" i="11" s="1"/>
  <c r="J451" i="11"/>
  <c r="P451" i="11"/>
  <c r="D451" i="11"/>
  <c r="T451" i="11" s="1"/>
  <c r="B453" i="11"/>
  <c r="F452" i="11"/>
  <c r="E452" i="11"/>
  <c r="G452" i="11" s="1"/>
  <c r="C452" i="11"/>
  <c r="O450" i="11"/>
  <c r="N450" i="11"/>
  <c r="I451" i="11"/>
  <c r="L450" i="11"/>
  <c r="M450" i="11" s="1"/>
  <c r="H451" i="11" l="1"/>
  <c r="V451" i="11" s="1"/>
  <c r="J452" i="11"/>
  <c r="P452" i="11"/>
  <c r="D452" i="11"/>
  <c r="T452" i="11" s="1"/>
  <c r="I452" i="11"/>
  <c r="B454" i="11"/>
  <c r="F453" i="11"/>
  <c r="E453" i="11"/>
  <c r="G453" i="11" s="1"/>
  <c r="C453" i="11"/>
  <c r="O451" i="11"/>
  <c r="N451" i="11"/>
  <c r="L451" i="11"/>
  <c r="M451" i="11" s="1"/>
  <c r="H452" i="11" l="1"/>
  <c r="V452" i="11" s="1"/>
  <c r="J453" i="11"/>
  <c r="P453" i="11"/>
  <c r="D453" i="11"/>
  <c r="T453" i="11" s="1"/>
  <c r="B455" i="11"/>
  <c r="F454" i="11"/>
  <c r="E454" i="11"/>
  <c r="G454" i="11" s="1"/>
  <c r="C454" i="11"/>
  <c r="O452" i="11"/>
  <c r="N452" i="11"/>
  <c r="I453" i="11"/>
  <c r="L452" i="11"/>
  <c r="M452" i="11" s="1"/>
  <c r="H453" i="11" l="1"/>
  <c r="V453" i="11" s="1"/>
  <c r="J454" i="11"/>
  <c r="P454" i="11"/>
  <c r="L453" i="11"/>
  <c r="M453" i="11" s="1"/>
  <c r="I454" i="11"/>
  <c r="D454" i="11"/>
  <c r="T454" i="11" s="1"/>
  <c r="B456" i="11"/>
  <c r="F455" i="11"/>
  <c r="E455" i="11"/>
  <c r="G455" i="11" s="1"/>
  <c r="C455" i="11"/>
  <c r="O453" i="11"/>
  <c r="N453" i="11"/>
  <c r="J455" i="11" l="1"/>
  <c r="P455" i="11"/>
  <c r="L454" i="11"/>
  <c r="M454" i="11" s="1"/>
  <c r="B457" i="11"/>
  <c r="F456" i="11"/>
  <c r="E456" i="11"/>
  <c r="G456" i="11" s="1"/>
  <c r="C456" i="11"/>
  <c r="I455" i="11"/>
  <c r="D455" i="11"/>
  <c r="O455" i="11" s="1"/>
  <c r="O454" i="11"/>
  <c r="N454" i="11"/>
  <c r="N455" i="11" s="1"/>
  <c r="H454" i="11"/>
  <c r="V454" i="11" s="1"/>
  <c r="T455" i="11" l="1"/>
  <c r="J456" i="11"/>
  <c r="P456" i="11"/>
  <c r="H455" i="11"/>
  <c r="V455" i="11" s="1"/>
  <c r="D456" i="11"/>
  <c r="O456" i="11" s="1"/>
  <c r="I456" i="11"/>
  <c r="L455" i="11"/>
  <c r="M455" i="11" s="1"/>
  <c r="B458" i="11"/>
  <c r="F457" i="11"/>
  <c r="E457" i="11"/>
  <c r="G457" i="11" s="1"/>
  <c r="C457" i="11"/>
  <c r="U22" i="11" l="1"/>
  <c r="T456" i="11"/>
  <c r="R27" i="11"/>
  <c r="R89" i="11"/>
  <c r="R117" i="11"/>
  <c r="R148" i="11"/>
  <c r="R178" i="11"/>
  <c r="Q22" i="11"/>
  <c r="J457" i="11"/>
  <c r="P457" i="11"/>
  <c r="O22" i="11"/>
  <c r="K22" i="11"/>
  <c r="M22" i="11"/>
  <c r="N456" i="11"/>
  <c r="H456" i="11"/>
  <c r="V456" i="11" s="1"/>
  <c r="D457" i="11"/>
  <c r="T457" i="11" s="1"/>
  <c r="I457" i="11"/>
  <c r="F458" i="11"/>
  <c r="E458" i="11"/>
  <c r="G458" i="11" s="1"/>
  <c r="C458" i="11"/>
  <c r="L456" i="11"/>
  <c r="M456" i="11" s="1"/>
  <c r="H457" i="11" l="1"/>
  <c r="V457" i="11" s="1"/>
  <c r="R58" i="11"/>
  <c r="R209" i="11"/>
  <c r="R239" i="11"/>
  <c r="R270" i="11"/>
  <c r="R301" i="11"/>
  <c r="R331" i="11"/>
  <c r="R362" i="11"/>
  <c r="R392" i="11"/>
  <c r="R423" i="11"/>
  <c r="R149" i="11"/>
  <c r="S148" i="11"/>
  <c r="Z148" i="11" s="1"/>
  <c r="S89" i="11"/>
  <c r="Z89" i="11" s="1"/>
  <c r="R90" i="11"/>
  <c r="S27" i="11"/>
  <c r="Z27" i="11" s="1"/>
  <c r="R28" i="11"/>
  <c r="R179" i="11"/>
  <c r="S178" i="11"/>
  <c r="Z178" i="11" s="1"/>
  <c r="S117" i="11"/>
  <c r="Z117" i="11" s="1"/>
  <c r="R118" i="11"/>
  <c r="J458" i="11"/>
  <c r="P458" i="11"/>
  <c r="D458" i="11"/>
  <c r="H458" i="11" s="1"/>
  <c r="V458" i="11" s="1"/>
  <c r="O457" i="11"/>
  <c r="N457" i="11"/>
  <c r="I458" i="11"/>
  <c r="L457" i="11"/>
  <c r="M457" i="11" s="1"/>
  <c r="T458" i="11" l="1"/>
  <c r="R119" i="11"/>
  <c r="S118" i="11"/>
  <c r="Z118" i="11" s="1"/>
  <c r="S149" i="11"/>
  <c r="Z149" i="11" s="1"/>
  <c r="R150" i="11"/>
  <c r="R180" i="11"/>
  <c r="S179" i="11"/>
  <c r="Z179" i="11" s="1"/>
  <c r="R29" i="11"/>
  <c r="S28" i="11"/>
  <c r="Z28" i="11" s="1"/>
  <c r="R91" i="11"/>
  <c r="S90" i="11"/>
  <c r="Z90" i="11" s="1"/>
  <c r="R454" i="11"/>
  <c r="R393" i="11"/>
  <c r="S392" i="11"/>
  <c r="Z392" i="11" s="1"/>
  <c r="R332" i="11"/>
  <c r="S331" i="11"/>
  <c r="Z331" i="11" s="1"/>
  <c r="S270" i="11"/>
  <c r="Z270" i="11" s="1"/>
  <c r="R271" i="11"/>
  <c r="S209" i="11"/>
  <c r="Z209" i="11" s="1"/>
  <c r="R210" i="11"/>
  <c r="S423" i="11"/>
  <c r="Z423" i="11" s="1"/>
  <c r="R424" i="11"/>
  <c r="S362" i="11"/>
  <c r="Z362" i="11" s="1"/>
  <c r="R363" i="11"/>
  <c r="R302" i="11"/>
  <c r="S301" i="11"/>
  <c r="Z301" i="11" s="1"/>
  <c r="R240" i="11"/>
  <c r="S239" i="11"/>
  <c r="Z239" i="11" s="1"/>
  <c r="R59" i="11"/>
  <c r="S58" i="11"/>
  <c r="Z58" i="11" s="1"/>
  <c r="L458" i="11"/>
  <c r="M458" i="11" s="1"/>
  <c r="O458" i="11"/>
  <c r="N458" i="11"/>
  <c r="S363" i="11" l="1"/>
  <c r="Z363" i="11" s="1"/>
  <c r="R364" i="11"/>
  <c r="R425" i="11"/>
  <c r="S424" i="11"/>
  <c r="Z424" i="11" s="1"/>
  <c r="R211" i="11"/>
  <c r="S210" i="11"/>
  <c r="Z210" i="11" s="1"/>
  <c r="R272" i="11"/>
  <c r="S271" i="11"/>
  <c r="Z271" i="11" s="1"/>
  <c r="R60" i="11"/>
  <c r="S59" i="11"/>
  <c r="Z59" i="11" s="1"/>
  <c r="R241" i="11"/>
  <c r="S240" i="11"/>
  <c r="Z240" i="11" s="1"/>
  <c r="R303" i="11"/>
  <c r="S302" i="11"/>
  <c r="Z302" i="11" s="1"/>
  <c r="R333" i="11"/>
  <c r="S332" i="11"/>
  <c r="Z332" i="11" s="1"/>
  <c r="R394" i="11"/>
  <c r="S393" i="11"/>
  <c r="Z393" i="11" s="1"/>
  <c r="R151" i="11"/>
  <c r="S150" i="11"/>
  <c r="Z150" i="11" s="1"/>
  <c r="R455" i="11"/>
  <c r="S454" i="11"/>
  <c r="Z454" i="11" s="1"/>
  <c r="S91" i="11"/>
  <c r="Z91" i="11" s="1"/>
  <c r="R92" i="11"/>
  <c r="R30" i="11"/>
  <c r="S29" i="11"/>
  <c r="Z29" i="11" s="1"/>
  <c r="R181" i="11"/>
  <c r="S180" i="11"/>
  <c r="Z180" i="11" s="1"/>
  <c r="R120" i="11"/>
  <c r="S119" i="11"/>
  <c r="Z119" i="11" s="1"/>
  <c r="R121" i="11" l="1"/>
  <c r="S120" i="11"/>
  <c r="Z120" i="11" s="1"/>
  <c r="R31" i="11"/>
  <c r="S30" i="11"/>
  <c r="Z30" i="11" s="1"/>
  <c r="R152" i="11"/>
  <c r="S151" i="11"/>
  <c r="Z151" i="11" s="1"/>
  <c r="S333" i="11"/>
  <c r="Z333" i="11" s="1"/>
  <c r="R334" i="11"/>
  <c r="R93" i="11"/>
  <c r="S92" i="11"/>
  <c r="Z92" i="11" s="1"/>
  <c r="R365" i="11"/>
  <c r="S364" i="11"/>
  <c r="Z364" i="11" s="1"/>
  <c r="R182" i="11"/>
  <c r="S181" i="11"/>
  <c r="Z181" i="11" s="1"/>
  <c r="R456" i="11"/>
  <c r="S455" i="11"/>
  <c r="Z455" i="11" s="1"/>
  <c r="S394" i="11"/>
  <c r="Z394" i="11" s="1"/>
  <c r="R395" i="11"/>
  <c r="S303" i="11"/>
  <c r="Z303" i="11" s="1"/>
  <c r="R304" i="11"/>
  <c r="R242" i="11"/>
  <c r="S241" i="11"/>
  <c r="Z241" i="11" s="1"/>
  <c r="R61" i="11"/>
  <c r="S60" i="11"/>
  <c r="Z60" i="11" s="1"/>
  <c r="R273" i="11"/>
  <c r="S272" i="11"/>
  <c r="Z272" i="11" s="1"/>
  <c r="R212" i="11"/>
  <c r="S211" i="11"/>
  <c r="Z211" i="11" s="1"/>
  <c r="R426" i="11"/>
  <c r="S425" i="11"/>
  <c r="Z425" i="11" s="1"/>
  <c r="S426" i="11" l="1"/>
  <c r="Z426" i="11" s="1"/>
  <c r="R427" i="11"/>
  <c r="R274" i="11"/>
  <c r="S273" i="11"/>
  <c r="Z273" i="11" s="1"/>
  <c r="R243" i="11"/>
  <c r="S242" i="11"/>
  <c r="Z242" i="11" s="1"/>
  <c r="S456" i="11"/>
  <c r="Z456" i="11" s="1"/>
  <c r="R457" i="11"/>
  <c r="S304" i="11"/>
  <c r="Z304" i="11" s="1"/>
  <c r="R305" i="11"/>
  <c r="S395" i="11"/>
  <c r="Z395" i="11" s="1"/>
  <c r="R396" i="11"/>
  <c r="S334" i="11"/>
  <c r="Z334" i="11" s="1"/>
  <c r="R335" i="11"/>
  <c r="R213" i="11"/>
  <c r="S212" i="11"/>
  <c r="Z212" i="11" s="1"/>
  <c r="R62" i="11"/>
  <c r="S61" i="11"/>
  <c r="Z61" i="11" s="1"/>
  <c r="R183" i="11"/>
  <c r="S182" i="11"/>
  <c r="Z182" i="11" s="1"/>
  <c r="R366" i="11"/>
  <c r="S365" i="11"/>
  <c r="Z365" i="11" s="1"/>
  <c r="R94" i="11"/>
  <c r="S93" i="11"/>
  <c r="Z93" i="11" s="1"/>
  <c r="R153" i="11"/>
  <c r="S152" i="11"/>
  <c r="Z152" i="11" s="1"/>
  <c r="R32" i="11"/>
  <c r="S31" i="11"/>
  <c r="Z31" i="11" s="1"/>
  <c r="R122" i="11"/>
  <c r="S121" i="11"/>
  <c r="Z121" i="11" s="1"/>
  <c r="R123" i="11" l="1"/>
  <c r="S122" i="11"/>
  <c r="Z122" i="11" s="1"/>
  <c r="R154" i="11"/>
  <c r="S153" i="11"/>
  <c r="Z153" i="11" s="1"/>
  <c r="R63" i="11"/>
  <c r="S62" i="11"/>
  <c r="Z62" i="11" s="1"/>
  <c r="S335" i="11"/>
  <c r="Z335" i="11" s="1"/>
  <c r="R336" i="11"/>
  <c r="S396" i="11"/>
  <c r="Z396" i="11" s="1"/>
  <c r="R397" i="11"/>
  <c r="S305" i="11"/>
  <c r="Z305" i="11" s="1"/>
  <c r="R306" i="11"/>
  <c r="S457" i="11"/>
  <c r="Z457" i="11" s="1"/>
  <c r="R458" i="11"/>
  <c r="S458" i="11" s="1"/>
  <c r="Z458" i="11" s="1"/>
  <c r="S427" i="11"/>
  <c r="Z427" i="11" s="1"/>
  <c r="R428" i="11"/>
  <c r="R33" i="11"/>
  <c r="S32" i="11"/>
  <c r="Z32" i="11" s="1"/>
  <c r="R95" i="11"/>
  <c r="S94" i="11"/>
  <c r="Z94" i="11" s="1"/>
  <c r="S366" i="11"/>
  <c r="Z366" i="11" s="1"/>
  <c r="R367" i="11"/>
  <c r="R184" i="11"/>
  <c r="S183" i="11"/>
  <c r="Z183" i="11" s="1"/>
  <c r="R214" i="11"/>
  <c r="S213" i="11"/>
  <c r="Z213" i="11" s="1"/>
  <c r="R244" i="11"/>
  <c r="S243" i="11"/>
  <c r="Z243" i="11" s="1"/>
  <c r="R275" i="11"/>
  <c r="S274" i="11"/>
  <c r="Z274" i="11" s="1"/>
  <c r="R245" i="11" l="1"/>
  <c r="S244" i="11"/>
  <c r="Z244" i="11" s="1"/>
  <c r="R215" i="11"/>
  <c r="S214" i="11"/>
  <c r="Z214" i="11" s="1"/>
  <c r="R96" i="11"/>
  <c r="S95" i="11"/>
  <c r="Z95" i="11" s="1"/>
  <c r="S367" i="11"/>
  <c r="Z367" i="11" s="1"/>
  <c r="R368" i="11"/>
  <c r="S428" i="11"/>
  <c r="Z428" i="11" s="1"/>
  <c r="R429" i="11"/>
  <c r="S306" i="11"/>
  <c r="Z306" i="11" s="1"/>
  <c r="R307" i="11"/>
  <c r="S397" i="11"/>
  <c r="Z397" i="11" s="1"/>
  <c r="R398" i="11"/>
  <c r="S336" i="11"/>
  <c r="Z336" i="11" s="1"/>
  <c r="R337" i="11"/>
  <c r="R276" i="11"/>
  <c r="S275" i="11"/>
  <c r="Z275" i="11" s="1"/>
  <c r="R185" i="11"/>
  <c r="S184" i="11"/>
  <c r="Z184" i="11" s="1"/>
  <c r="R34" i="11"/>
  <c r="S33" i="11"/>
  <c r="Z33" i="11" s="1"/>
  <c r="R64" i="11"/>
  <c r="S63" i="11"/>
  <c r="Z63" i="11" s="1"/>
  <c r="R155" i="11"/>
  <c r="S154" i="11"/>
  <c r="Z154" i="11" s="1"/>
  <c r="R124" i="11"/>
  <c r="S123" i="11"/>
  <c r="Z123" i="11" s="1"/>
  <c r="R156" i="11" l="1"/>
  <c r="S155" i="11"/>
  <c r="Z155" i="11" s="1"/>
  <c r="R35" i="11"/>
  <c r="S34" i="11"/>
  <c r="Z34" i="11" s="1"/>
  <c r="S337" i="11"/>
  <c r="Z337" i="11" s="1"/>
  <c r="R338" i="11"/>
  <c r="S398" i="11"/>
  <c r="Z398" i="11" s="1"/>
  <c r="R399" i="11"/>
  <c r="S307" i="11"/>
  <c r="Z307" i="11" s="1"/>
  <c r="R308" i="11"/>
  <c r="S429" i="11"/>
  <c r="Z429" i="11" s="1"/>
  <c r="R430" i="11"/>
  <c r="S368" i="11"/>
  <c r="Z368" i="11" s="1"/>
  <c r="R369" i="11"/>
  <c r="R125" i="11"/>
  <c r="S124" i="11"/>
  <c r="Z124" i="11" s="1"/>
  <c r="R65" i="11"/>
  <c r="S64" i="11"/>
  <c r="Z64" i="11" s="1"/>
  <c r="R186" i="11"/>
  <c r="S185" i="11"/>
  <c r="Z185" i="11" s="1"/>
  <c r="R277" i="11"/>
  <c r="S276" i="11"/>
  <c r="Z276" i="11" s="1"/>
  <c r="R97" i="11"/>
  <c r="S96" i="11"/>
  <c r="Z96" i="11" s="1"/>
  <c r="R216" i="11"/>
  <c r="S215" i="11"/>
  <c r="Z215" i="11" s="1"/>
  <c r="R246" i="11"/>
  <c r="S245" i="11"/>
  <c r="Z245" i="11" s="1"/>
  <c r="R217" i="11" l="1"/>
  <c r="S216" i="11"/>
  <c r="Z216" i="11" s="1"/>
  <c r="R278" i="11"/>
  <c r="S277" i="11"/>
  <c r="Z277" i="11" s="1"/>
  <c r="R66" i="11"/>
  <c r="S65" i="11"/>
  <c r="Z65" i="11" s="1"/>
  <c r="S369" i="11"/>
  <c r="Z369" i="11" s="1"/>
  <c r="R370" i="11"/>
  <c r="S430" i="11"/>
  <c r="Z430" i="11" s="1"/>
  <c r="R431" i="11"/>
  <c r="S308" i="11"/>
  <c r="Z308" i="11" s="1"/>
  <c r="R309" i="11"/>
  <c r="S399" i="11"/>
  <c r="Z399" i="11" s="1"/>
  <c r="R400" i="11"/>
  <c r="S338" i="11"/>
  <c r="Z338" i="11" s="1"/>
  <c r="R339" i="11"/>
  <c r="R247" i="11"/>
  <c r="S246" i="11"/>
  <c r="Z246" i="11" s="1"/>
  <c r="R98" i="11"/>
  <c r="S97" i="11"/>
  <c r="Z97" i="11" s="1"/>
  <c r="R187" i="11"/>
  <c r="S186" i="11"/>
  <c r="Z186" i="11" s="1"/>
  <c r="R126" i="11"/>
  <c r="S125" i="11"/>
  <c r="Z125" i="11" s="1"/>
  <c r="R36" i="11"/>
  <c r="S35" i="11"/>
  <c r="Z35" i="11" s="1"/>
  <c r="R157" i="11"/>
  <c r="S156" i="11"/>
  <c r="Z156" i="11" s="1"/>
  <c r="R158" i="11" l="1"/>
  <c r="S157" i="11"/>
  <c r="Z157" i="11" s="1"/>
  <c r="R37" i="11"/>
  <c r="S36" i="11"/>
  <c r="Z36" i="11" s="1"/>
  <c r="R188" i="11"/>
  <c r="S187" i="11"/>
  <c r="Z187" i="11" s="1"/>
  <c r="R248" i="11"/>
  <c r="S247" i="11"/>
  <c r="Z247" i="11" s="1"/>
  <c r="S339" i="11"/>
  <c r="Z339" i="11" s="1"/>
  <c r="R340" i="11"/>
  <c r="S400" i="11"/>
  <c r="Z400" i="11" s="1"/>
  <c r="R401" i="11"/>
  <c r="S309" i="11"/>
  <c r="Z309" i="11" s="1"/>
  <c r="R310" i="11"/>
  <c r="S431" i="11"/>
  <c r="Z431" i="11" s="1"/>
  <c r="R432" i="11"/>
  <c r="S370" i="11"/>
  <c r="Z370" i="11" s="1"/>
  <c r="R371" i="11"/>
  <c r="R127" i="11"/>
  <c r="S126" i="11"/>
  <c r="Z126" i="11" s="1"/>
  <c r="R99" i="11"/>
  <c r="S98" i="11"/>
  <c r="Z98" i="11" s="1"/>
  <c r="R67" i="11"/>
  <c r="S66" i="11"/>
  <c r="Z66" i="11" s="1"/>
  <c r="R279" i="11"/>
  <c r="S278" i="11"/>
  <c r="Z278" i="11" s="1"/>
  <c r="R218" i="11"/>
  <c r="S217" i="11"/>
  <c r="Z217" i="11" s="1"/>
  <c r="R219" i="11" l="1"/>
  <c r="S218" i="11"/>
  <c r="Z218" i="11" s="1"/>
  <c r="R68" i="11"/>
  <c r="S67" i="11"/>
  <c r="Z67" i="11" s="1"/>
  <c r="S371" i="11"/>
  <c r="Z371" i="11" s="1"/>
  <c r="R372" i="11"/>
  <c r="S432" i="11"/>
  <c r="Z432" i="11" s="1"/>
  <c r="R433" i="11"/>
  <c r="S310" i="11"/>
  <c r="Z310" i="11" s="1"/>
  <c r="AA22" i="11" s="1"/>
  <c r="R311" i="11"/>
  <c r="S401" i="11"/>
  <c r="Z401" i="11" s="1"/>
  <c r="R402" i="11"/>
  <c r="S340" i="11"/>
  <c r="Z340" i="11" s="1"/>
  <c r="R341" i="11"/>
  <c r="R280" i="11"/>
  <c r="S279" i="11"/>
  <c r="Z279" i="11" s="1"/>
  <c r="R100" i="11"/>
  <c r="S99" i="11"/>
  <c r="Z99" i="11" s="1"/>
  <c r="R128" i="11"/>
  <c r="S127" i="11"/>
  <c r="Z127" i="11" s="1"/>
  <c r="R249" i="11"/>
  <c r="S248" i="11"/>
  <c r="Z248" i="11" s="1"/>
  <c r="R189" i="11"/>
  <c r="S188" i="11"/>
  <c r="Z188" i="11" s="1"/>
  <c r="R38" i="11"/>
  <c r="S37" i="11"/>
  <c r="Z37" i="11" s="1"/>
  <c r="R159" i="11"/>
  <c r="S158" i="11"/>
  <c r="Z158" i="11" s="1"/>
  <c r="R160" i="11" l="1"/>
  <c r="S159" i="11"/>
  <c r="Z159" i="11" s="1"/>
  <c r="R190" i="11"/>
  <c r="S189" i="11"/>
  <c r="Z189" i="11" s="1"/>
  <c r="R129" i="11"/>
  <c r="S128" i="11"/>
  <c r="Z128" i="11" s="1"/>
  <c r="S341" i="11"/>
  <c r="Z341" i="11" s="1"/>
  <c r="R342" i="11"/>
  <c r="S402" i="11"/>
  <c r="Z402" i="11" s="1"/>
  <c r="R403" i="11"/>
  <c r="S311" i="11"/>
  <c r="Z311" i="11" s="1"/>
  <c r="R312" i="11"/>
  <c r="S433" i="11"/>
  <c r="Z433" i="11" s="1"/>
  <c r="R434" i="11"/>
  <c r="S372" i="11"/>
  <c r="Z372" i="11" s="1"/>
  <c r="R373" i="11"/>
  <c r="R39" i="11"/>
  <c r="S38" i="11"/>
  <c r="Z38" i="11" s="1"/>
  <c r="R250" i="11"/>
  <c r="S249" i="11"/>
  <c r="Z249" i="11" s="1"/>
  <c r="R101" i="11"/>
  <c r="S100" i="11"/>
  <c r="Z100" i="11" s="1"/>
  <c r="R281" i="11"/>
  <c r="S280" i="11"/>
  <c r="Z280" i="11" s="1"/>
  <c r="R69" i="11"/>
  <c r="S68" i="11"/>
  <c r="Z68" i="11" s="1"/>
  <c r="R220" i="11"/>
  <c r="S219" i="11"/>
  <c r="Z219" i="11" s="1"/>
  <c r="R221" i="11" l="1"/>
  <c r="S220" i="11"/>
  <c r="Z220" i="11" s="1"/>
  <c r="R70" i="11"/>
  <c r="S69" i="11"/>
  <c r="Z69" i="11" s="1"/>
  <c r="S373" i="11"/>
  <c r="Z373" i="11" s="1"/>
  <c r="R374" i="11"/>
  <c r="S434" i="11"/>
  <c r="Z434" i="11" s="1"/>
  <c r="R435" i="11"/>
  <c r="S312" i="11"/>
  <c r="Z312" i="11" s="1"/>
  <c r="R313" i="11"/>
  <c r="S403" i="11"/>
  <c r="Z403" i="11" s="1"/>
  <c r="R404" i="11"/>
  <c r="S342" i="11"/>
  <c r="Z342" i="11" s="1"/>
  <c r="R343" i="11"/>
  <c r="R282" i="11"/>
  <c r="S281" i="11"/>
  <c r="Z281" i="11" s="1"/>
  <c r="R102" i="11"/>
  <c r="S101" i="11"/>
  <c r="Z101" i="11" s="1"/>
  <c r="R251" i="11"/>
  <c r="S250" i="11"/>
  <c r="Z250" i="11" s="1"/>
  <c r="R40" i="11"/>
  <c r="S39" i="11"/>
  <c r="Z39" i="11" s="1"/>
  <c r="R130" i="11"/>
  <c r="S129" i="11"/>
  <c r="Z129" i="11" s="1"/>
  <c r="R191" i="11"/>
  <c r="S190" i="11"/>
  <c r="Z190" i="11" s="1"/>
  <c r="R161" i="11"/>
  <c r="S160" i="11"/>
  <c r="Z160" i="11" s="1"/>
  <c r="R192" i="11" l="1"/>
  <c r="S191" i="11"/>
  <c r="Z191" i="11" s="1"/>
  <c r="R131" i="11"/>
  <c r="S130" i="11"/>
  <c r="Z130" i="11" s="1"/>
  <c r="R252" i="11"/>
  <c r="S251" i="11"/>
  <c r="Z251" i="11" s="1"/>
  <c r="R103" i="11"/>
  <c r="S102" i="11"/>
  <c r="Z102" i="11" s="1"/>
  <c r="S343" i="11"/>
  <c r="Z343" i="11" s="1"/>
  <c r="R344" i="11"/>
  <c r="S404" i="11"/>
  <c r="Z404" i="11" s="1"/>
  <c r="R405" i="11"/>
  <c r="S313" i="11"/>
  <c r="Z313" i="11" s="1"/>
  <c r="R314" i="11"/>
  <c r="S435" i="11"/>
  <c r="Z435" i="11" s="1"/>
  <c r="R436" i="11"/>
  <c r="S374" i="11"/>
  <c r="Z374" i="11" s="1"/>
  <c r="R375" i="11"/>
  <c r="R162" i="11"/>
  <c r="S161" i="11"/>
  <c r="Z161" i="11" s="1"/>
  <c r="R41" i="11"/>
  <c r="S40" i="11"/>
  <c r="Z40" i="11" s="1"/>
  <c r="R283" i="11"/>
  <c r="S282" i="11"/>
  <c r="Z282" i="11" s="1"/>
  <c r="R71" i="11"/>
  <c r="S70" i="11"/>
  <c r="Z70" i="11" s="1"/>
  <c r="R222" i="11"/>
  <c r="S221" i="11"/>
  <c r="Z221" i="11" s="1"/>
  <c r="R223" i="11" l="1"/>
  <c r="S222" i="11"/>
  <c r="Z222" i="11" s="1"/>
  <c r="R284" i="11"/>
  <c r="S283" i="11"/>
  <c r="Z283" i="11" s="1"/>
  <c r="R163" i="11"/>
  <c r="S162" i="11"/>
  <c r="Z162" i="11" s="1"/>
  <c r="S375" i="11"/>
  <c r="Z375" i="11" s="1"/>
  <c r="R376" i="11"/>
  <c r="S436" i="11"/>
  <c r="Z436" i="11" s="1"/>
  <c r="R437" i="11"/>
  <c r="S314" i="11"/>
  <c r="Z314" i="11" s="1"/>
  <c r="R315" i="11"/>
  <c r="S405" i="11"/>
  <c r="Z405" i="11" s="1"/>
  <c r="R406" i="11"/>
  <c r="S344" i="11"/>
  <c r="Z344" i="11" s="1"/>
  <c r="R345" i="11"/>
  <c r="R72" i="11"/>
  <c r="S71" i="11"/>
  <c r="Z71" i="11" s="1"/>
  <c r="R42" i="11"/>
  <c r="S41" i="11"/>
  <c r="Z41" i="11" s="1"/>
  <c r="R104" i="11"/>
  <c r="S103" i="11"/>
  <c r="Z103" i="11" s="1"/>
  <c r="R253" i="11"/>
  <c r="S252" i="11"/>
  <c r="Z252" i="11" s="1"/>
  <c r="R132" i="11"/>
  <c r="S131" i="11"/>
  <c r="Z131" i="11" s="1"/>
  <c r="R193" i="11"/>
  <c r="S192" i="11"/>
  <c r="Z192" i="11" s="1"/>
  <c r="R194" i="11" l="1"/>
  <c r="S193" i="11"/>
  <c r="Z193" i="11" s="1"/>
  <c r="R133" i="11"/>
  <c r="S132" i="11"/>
  <c r="Z132" i="11" s="1"/>
  <c r="R105" i="11"/>
  <c r="S104" i="11"/>
  <c r="Z104" i="11" s="1"/>
  <c r="R73" i="11"/>
  <c r="S72" i="11"/>
  <c r="Z72" i="11" s="1"/>
  <c r="S345" i="11"/>
  <c r="Z345" i="11" s="1"/>
  <c r="R346" i="11"/>
  <c r="S406" i="11"/>
  <c r="Z406" i="11" s="1"/>
  <c r="R407" i="11"/>
  <c r="S315" i="11"/>
  <c r="Z315" i="11" s="1"/>
  <c r="R316" i="11"/>
  <c r="S437" i="11"/>
  <c r="Z437" i="11" s="1"/>
  <c r="R438" i="11"/>
  <c r="S376" i="11"/>
  <c r="Z376" i="11" s="1"/>
  <c r="R377" i="11"/>
  <c r="R254" i="11"/>
  <c r="S253" i="11"/>
  <c r="Z253" i="11" s="1"/>
  <c r="R43" i="11"/>
  <c r="S42" i="11"/>
  <c r="Z42" i="11" s="1"/>
  <c r="R164" i="11"/>
  <c r="S163" i="11"/>
  <c r="Z163" i="11" s="1"/>
  <c r="R285" i="11"/>
  <c r="S284" i="11"/>
  <c r="Z284" i="11" s="1"/>
  <c r="R224" i="11"/>
  <c r="S223" i="11"/>
  <c r="Z223" i="11" s="1"/>
  <c r="S377" i="11" l="1"/>
  <c r="Z377" i="11" s="1"/>
  <c r="R378" i="11"/>
  <c r="S438" i="11"/>
  <c r="Z438" i="11" s="1"/>
  <c r="R439" i="11"/>
  <c r="S316" i="11"/>
  <c r="Z316" i="11" s="1"/>
  <c r="R317" i="11"/>
  <c r="S407" i="11"/>
  <c r="Z407" i="11" s="1"/>
  <c r="R408" i="11"/>
  <c r="S346" i="11"/>
  <c r="Z346" i="11" s="1"/>
  <c r="R347" i="11"/>
  <c r="R225" i="11"/>
  <c r="S224" i="11"/>
  <c r="Z224" i="11" s="1"/>
  <c r="R286" i="11"/>
  <c r="S285" i="11"/>
  <c r="Z285" i="11" s="1"/>
  <c r="R165" i="11"/>
  <c r="S164" i="11"/>
  <c r="Z164" i="11" s="1"/>
  <c r="R44" i="11"/>
  <c r="S43" i="11"/>
  <c r="Z43" i="11" s="1"/>
  <c r="R255" i="11"/>
  <c r="S254" i="11"/>
  <c r="Z254" i="11" s="1"/>
  <c r="R74" i="11"/>
  <c r="S73" i="11"/>
  <c r="Z73" i="11" s="1"/>
  <c r="R106" i="11"/>
  <c r="S105" i="11"/>
  <c r="Z105" i="11" s="1"/>
  <c r="R134" i="11"/>
  <c r="S133" i="11"/>
  <c r="Z133" i="11" s="1"/>
  <c r="R195" i="11"/>
  <c r="S194" i="11"/>
  <c r="Z194" i="11" s="1"/>
  <c r="R196" i="11" l="1"/>
  <c r="S195" i="11"/>
  <c r="Z195" i="11" s="1"/>
  <c r="R107" i="11"/>
  <c r="S106" i="11"/>
  <c r="Z106" i="11" s="1"/>
  <c r="R256" i="11"/>
  <c r="S255" i="11"/>
  <c r="Z255" i="11" s="1"/>
  <c r="S347" i="11"/>
  <c r="Z347" i="11" s="1"/>
  <c r="R348" i="11"/>
  <c r="S408" i="11"/>
  <c r="Z408" i="11" s="1"/>
  <c r="R409" i="11"/>
  <c r="S317" i="11"/>
  <c r="Z317" i="11" s="1"/>
  <c r="R318" i="11"/>
  <c r="S439" i="11"/>
  <c r="Z439" i="11" s="1"/>
  <c r="R440" i="11"/>
  <c r="S378" i="11"/>
  <c r="Z378" i="11" s="1"/>
  <c r="R379" i="11"/>
  <c r="R135" i="11"/>
  <c r="S134" i="11"/>
  <c r="Z134" i="11" s="1"/>
  <c r="R75" i="11"/>
  <c r="S74" i="11"/>
  <c r="Z74" i="11" s="1"/>
  <c r="R45" i="11"/>
  <c r="S44" i="11"/>
  <c r="Z44" i="11" s="1"/>
  <c r="R166" i="11"/>
  <c r="S165" i="11"/>
  <c r="Z165" i="11" s="1"/>
  <c r="R287" i="11"/>
  <c r="S286" i="11"/>
  <c r="Z286" i="11" s="1"/>
  <c r="R226" i="11"/>
  <c r="S225" i="11"/>
  <c r="Z225" i="11" s="1"/>
  <c r="R227" i="11" l="1"/>
  <c r="S226" i="11"/>
  <c r="Z226" i="11" s="1"/>
  <c r="R167" i="11"/>
  <c r="S166" i="11"/>
  <c r="Z166" i="11" s="1"/>
  <c r="S379" i="11"/>
  <c r="Z379" i="11" s="1"/>
  <c r="R380" i="11"/>
  <c r="S440" i="11"/>
  <c r="Z440" i="11" s="1"/>
  <c r="R441" i="11"/>
  <c r="S318" i="11"/>
  <c r="Z318" i="11" s="1"/>
  <c r="R319" i="11"/>
  <c r="S409" i="11"/>
  <c r="Z409" i="11" s="1"/>
  <c r="R410" i="11"/>
  <c r="S348" i="11"/>
  <c r="Z348" i="11" s="1"/>
  <c r="R349" i="11"/>
  <c r="R288" i="11"/>
  <c r="S287" i="11"/>
  <c r="Z287" i="11" s="1"/>
  <c r="R46" i="11"/>
  <c r="S45" i="11"/>
  <c r="Z45" i="11" s="1"/>
  <c r="R76" i="11"/>
  <c r="S75" i="11"/>
  <c r="Z75" i="11" s="1"/>
  <c r="R136" i="11"/>
  <c r="S135" i="11"/>
  <c r="Z135" i="11" s="1"/>
  <c r="R257" i="11"/>
  <c r="S256" i="11"/>
  <c r="Z256" i="11" s="1"/>
  <c r="R108" i="11"/>
  <c r="S107" i="11"/>
  <c r="Z107" i="11" s="1"/>
  <c r="R197" i="11"/>
  <c r="S196" i="11"/>
  <c r="Z196" i="11" s="1"/>
  <c r="R198" i="11" l="1"/>
  <c r="S197" i="11"/>
  <c r="Z197" i="11" s="1"/>
  <c r="R258" i="11"/>
  <c r="S257" i="11"/>
  <c r="Z257" i="11" s="1"/>
  <c r="S349" i="11"/>
  <c r="Z349" i="11" s="1"/>
  <c r="R350" i="11"/>
  <c r="S410" i="11"/>
  <c r="Z410" i="11" s="1"/>
  <c r="R411" i="11"/>
  <c r="S319" i="11"/>
  <c r="Z319" i="11" s="1"/>
  <c r="R320" i="11"/>
  <c r="S441" i="11"/>
  <c r="Z441" i="11" s="1"/>
  <c r="R442" i="11"/>
  <c r="S380" i="11"/>
  <c r="Z380" i="11" s="1"/>
  <c r="R381" i="11"/>
  <c r="R109" i="11"/>
  <c r="S108" i="11"/>
  <c r="Z108" i="11" s="1"/>
  <c r="R137" i="11"/>
  <c r="S136" i="11"/>
  <c r="Z136" i="11" s="1"/>
  <c r="R77" i="11"/>
  <c r="S76" i="11"/>
  <c r="Z76" i="11" s="1"/>
  <c r="R47" i="11"/>
  <c r="S46" i="11"/>
  <c r="Z46" i="11" s="1"/>
  <c r="R289" i="11"/>
  <c r="S288" i="11"/>
  <c r="Z288" i="11" s="1"/>
  <c r="R168" i="11"/>
  <c r="S167" i="11"/>
  <c r="Z167" i="11" s="1"/>
  <c r="R228" i="11"/>
  <c r="S227" i="11"/>
  <c r="Z227" i="11" s="1"/>
  <c r="R229" i="11" l="1"/>
  <c r="S228" i="11"/>
  <c r="Z228" i="11" s="1"/>
  <c r="R169" i="11"/>
  <c r="S168" i="11"/>
  <c r="Z168" i="11" s="1"/>
  <c r="S381" i="11"/>
  <c r="Z381" i="11" s="1"/>
  <c r="R382" i="11"/>
  <c r="S442" i="11"/>
  <c r="Z442" i="11" s="1"/>
  <c r="R443" i="11"/>
  <c r="S320" i="11"/>
  <c r="Z320" i="11" s="1"/>
  <c r="R321" i="11"/>
  <c r="S411" i="11"/>
  <c r="Z411" i="11" s="1"/>
  <c r="R412" i="11"/>
  <c r="S350" i="11"/>
  <c r="Z350" i="11" s="1"/>
  <c r="R351" i="11"/>
  <c r="R290" i="11"/>
  <c r="S289" i="11"/>
  <c r="Z289" i="11" s="1"/>
  <c r="R48" i="11"/>
  <c r="S47" i="11"/>
  <c r="Z47" i="11" s="1"/>
  <c r="R78" i="11"/>
  <c r="S77" i="11"/>
  <c r="Z77" i="11" s="1"/>
  <c r="R138" i="11"/>
  <c r="S137" i="11"/>
  <c r="Z137" i="11" s="1"/>
  <c r="R110" i="11"/>
  <c r="S109" i="11"/>
  <c r="Z109" i="11" s="1"/>
  <c r="R259" i="11"/>
  <c r="S258" i="11"/>
  <c r="Z258" i="11" s="1"/>
  <c r="R199" i="11"/>
  <c r="S198" i="11"/>
  <c r="Z198" i="11" s="1"/>
  <c r="R200" i="11" l="1"/>
  <c r="S199" i="11"/>
  <c r="Z199" i="11" s="1"/>
  <c r="R111" i="11"/>
  <c r="S110" i="11"/>
  <c r="Z110" i="11" s="1"/>
  <c r="R139" i="11"/>
  <c r="S138" i="11"/>
  <c r="Z138" i="11" s="1"/>
  <c r="S351" i="11"/>
  <c r="Z351" i="11" s="1"/>
  <c r="R352" i="11"/>
  <c r="S412" i="11"/>
  <c r="Z412" i="11" s="1"/>
  <c r="R413" i="11"/>
  <c r="S321" i="11"/>
  <c r="Z321" i="11" s="1"/>
  <c r="R322" i="11"/>
  <c r="S443" i="11"/>
  <c r="Z443" i="11" s="1"/>
  <c r="R444" i="11"/>
  <c r="S382" i="11"/>
  <c r="Z382" i="11" s="1"/>
  <c r="R383" i="11"/>
  <c r="R260" i="11"/>
  <c r="S259" i="11"/>
  <c r="Z259" i="11" s="1"/>
  <c r="R79" i="11"/>
  <c r="S78" i="11"/>
  <c r="Z78" i="11" s="1"/>
  <c r="R49" i="11"/>
  <c r="S48" i="11"/>
  <c r="Z48" i="11" s="1"/>
  <c r="R291" i="11"/>
  <c r="S290" i="11"/>
  <c r="Z290" i="11" s="1"/>
  <c r="R170" i="11"/>
  <c r="S169" i="11"/>
  <c r="Z169" i="11" s="1"/>
  <c r="R230" i="11"/>
  <c r="S229" i="11"/>
  <c r="Z229" i="11" s="1"/>
  <c r="R171" i="11" l="1"/>
  <c r="S170" i="11"/>
  <c r="Z170" i="11" s="1"/>
  <c r="R292" i="11"/>
  <c r="S291" i="11"/>
  <c r="Z291" i="11" s="1"/>
  <c r="R80" i="11"/>
  <c r="S79" i="11"/>
  <c r="Z79" i="11" s="1"/>
  <c r="S383" i="11"/>
  <c r="Z383" i="11" s="1"/>
  <c r="R384" i="11"/>
  <c r="S444" i="11"/>
  <c r="Z444" i="11" s="1"/>
  <c r="R445" i="11"/>
  <c r="S322" i="11"/>
  <c r="Z322" i="11" s="1"/>
  <c r="R323" i="11"/>
  <c r="S413" i="11"/>
  <c r="Z413" i="11" s="1"/>
  <c r="R414" i="11"/>
  <c r="S352" i="11"/>
  <c r="Z352" i="11" s="1"/>
  <c r="R353" i="11"/>
  <c r="R231" i="11"/>
  <c r="S230" i="11"/>
  <c r="Z230" i="11" s="1"/>
  <c r="R50" i="11"/>
  <c r="S49" i="11"/>
  <c r="Z49" i="11" s="1"/>
  <c r="R261" i="11"/>
  <c r="S260" i="11"/>
  <c r="Z260" i="11" s="1"/>
  <c r="R140" i="11"/>
  <c r="S139" i="11"/>
  <c r="Z139" i="11" s="1"/>
  <c r="R112" i="11"/>
  <c r="S111" i="11"/>
  <c r="Z111" i="11" s="1"/>
  <c r="R201" i="11"/>
  <c r="S200" i="11"/>
  <c r="Z200" i="11" s="1"/>
  <c r="R202" i="11" l="1"/>
  <c r="S201" i="11"/>
  <c r="Z201" i="11" s="1"/>
  <c r="R113" i="11"/>
  <c r="S112" i="11"/>
  <c r="Z112" i="11" s="1"/>
  <c r="R262" i="11"/>
  <c r="S261" i="11"/>
  <c r="Z261" i="11" s="1"/>
  <c r="R232" i="11"/>
  <c r="S231" i="11"/>
  <c r="Z231" i="11" s="1"/>
  <c r="S353" i="11"/>
  <c r="Z353" i="11" s="1"/>
  <c r="R354" i="11"/>
  <c r="S414" i="11"/>
  <c r="Z414" i="11" s="1"/>
  <c r="R415" i="11"/>
  <c r="S323" i="11"/>
  <c r="Z323" i="11" s="1"/>
  <c r="R324" i="11"/>
  <c r="S445" i="11"/>
  <c r="Z445" i="11" s="1"/>
  <c r="R446" i="11"/>
  <c r="S384" i="11"/>
  <c r="Z384" i="11" s="1"/>
  <c r="R385" i="11"/>
  <c r="R141" i="11"/>
  <c r="S140" i="11"/>
  <c r="Z140" i="11" s="1"/>
  <c r="R51" i="11"/>
  <c r="S50" i="11"/>
  <c r="Z50" i="11" s="1"/>
  <c r="R81" i="11"/>
  <c r="S80" i="11"/>
  <c r="Z80" i="11" s="1"/>
  <c r="R293" i="11"/>
  <c r="S292" i="11"/>
  <c r="Z292" i="11" s="1"/>
  <c r="R172" i="11"/>
  <c r="S171" i="11"/>
  <c r="Z171" i="11" s="1"/>
  <c r="R173" i="11" l="1"/>
  <c r="S172" i="11"/>
  <c r="Z172" i="11" s="1"/>
  <c r="R82" i="11"/>
  <c r="S81" i="11"/>
  <c r="Z81" i="11" s="1"/>
  <c r="S385" i="11"/>
  <c r="Z385" i="11" s="1"/>
  <c r="R386" i="11"/>
  <c r="S446" i="11"/>
  <c r="Z446" i="11" s="1"/>
  <c r="R447" i="11"/>
  <c r="S324" i="11"/>
  <c r="Z324" i="11" s="1"/>
  <c r="R325" i="11"/>
  <c r="S415" i="11"/>
  <c r="Z415" i="11" s="1"/>
  <c r="R416" i="11"/>
  <c r="S354" i="11"/>
  <c r="Z354" i="11" s="1"/>
  <c r="R355" i="11"/>
  <c r="R294" i="11"/>
  <c r="S293" i="11"/>
  <c r="Z293" i="11" s="1"/>
  <c r="R52" i="11"/>
  <c r="S51" i="11"/>
  <c r="Z51" i="11" s="1"/>
  <c r="R142" i="11"/>
  <c r="S141" i="11"/>
  <c r="Z141" i="11" s="1"/>
  <c r="R233" i="11"/>
  <c r="S232" i="11"/>
  <c r="Z232" i="11" s="1"/>
  <c r="R263" i="11"/>
  <c r="S262" i="11"/>
  <c r="Z262" i="11" s="1"/>
  <c r="R114" i="11"/>
  <c r="S113" i="11"/>
  <c r="Z113" i="11" s="1"/>
  <c r="R203" i="11"/>
  <c r="S202" i="11"/>
  <c r="Z202" i="11" s="1"/>
  <c r="R115" i="11" l="1"/>
  <c r="S114" i="11"/>
  <c r="Z114" i="11" s="1"/>
  <c r="R234" i="11"/>
  <c r="S233" i="11"/>
  <c r="Z233" i="11" s="1"/>
  <c r="S355" i="11"/>
  <c r="Z355" i="11" s="1"/>
  <c r="R356" i="11"/>
  <c r="S416" i="11"/>
  <c r="Z416" i="11" s="1"/>
  <c r="R417" i="11"/>
  <c r="S325" i="11"/>
  <c r="Z325" i="11" s="1"/>
  <c r="R326" i="11"/>
  <c r="S447" i="11"/>
  <c r="Z447" i="11" s="1"/>
  <c r="R448" i="11"/>
  <c r="S386" i="11"/>
  <c r="Z386" i="11" s="1"/>
  <c r="R387" i="11"/>
  <c r="R204" i="11"/>
  <c r="S203" i="11"/>
  <c r="Z203" i="11" s="1"/>
  <c r="R264" i="11"/>
  <c r="S263" i="11"/>
  <c r="Z263" i="11" s="1"/>
  <c r="R143" i="11"/>
  <c r="S142" i="11"/>
  <c r="Z142" i="11" s="1"/>
  <c r="R53" i="11"/>
  <c r="S52" i="11"/>
  <c r="Z52" i="11" s="1"/>
  <c r="R295" i="11"/>
  <c r="S294" i="11"/>
  <c r="Z294" i="11" s="1"/>
  <c r="R83" i="11"/>
  <c r="S82" i="11"/>
  <c r="Z82" i="11" s="1"/>
  <c r="R174" i="11"/>
  <c r="S173" i="11"/>
  <c r="Z173" i="11" s="1"/>
  <c r="R84" i="11" l="1"/>
  <c r="S83" i="11"/>
  <c r="Z83" i="11" s="1"/>
  <c r="R296" i="11"/>
  <c r="S295" i="11"/>
  <c r="Z295" i="11" s="1"/>
  <c r="R144" i="11"/>
  <c r="S143" i="11"/>
  <c r="Z143" i="11" s="1"/>
  <c r="R205" i="11"/>
  <c r="S204" i="11"/>
  <c r="Z204" i="11" s="1"/>
  <c r="S387" i="11"/>
  <c r="Z387" i="11" s="1"/>
  <c r="R388" i="11"/>
  <c r="S448" i="11"/>
  <c r="Z448" i="11" s="1"/>
  <c r="R449" i="11"/>
  <c r="S326" i="11"/>
  <c r="Z326" i="11" s="1"/>
  <c r="R327" i="11"/>
  <c r="S417" i="11"/>
  <c r="Z417" i="11" s="1"/>
  <c r="R418" i="11"/>
  <c r="S356" i="11"/>
  <c r="Z356" i="11" s="1"/>
  <c r="R357" i="11"/>
  <c r="R175" i="11"/>
  <c r="S174" i="11"/>
  <c r="Z174" i="11" s="1"/>
  <c r="R54" i="11"/>
  <c r="S53" i="11"/>
  <c r="Z53" i="11" s="1"/>
  <c r="R265" i="11"/>
  <c r="S264" i="11"/>
  <c r="Z264" i="11" s="1"/>
  <c r="R235" i="11"/>
  <c r="S234" i="11"/>
  <c r="Z234" i="11" s="1"/>
  <c r="R116" i="11"/>
  <c r="S116" i="11" s="1"/>
  <c r="Z116" i="11" s="1"/>
  <c r="S115" i="11"/>
  <c r="Z115" i="11" s="1"/>
  <c r="R266" i="11" l="1"/>
  <c r="S265" i="11"/>
  <c r="Z265" i="11" s="1"/>
  <c r="R55" i="11"/>
  <c r="S54" i="11"/>
  <c r="Z54" i="11" s="1"/>
  <c r="S357" i="11"/>
  <c r="Z357" i="11" s="1"/>
  <c r="R358" i="11"/>
  <c r="S418" i="11"/>
  <c r="Z418" i="11" s="1"/>
  <c r="R419" i="11"/>
  <c r="S327" i="11"/>
  <c r="Z327" i="11" s="1"/>
  <c r="R328" i="11"/>
  <c r="S449" i="11"/>
  <c r="Z449" i="11" s="1"/>
  <c r="R450" i="11"/>
  <c r="S388" i="11"/>
  <c r="Z388" i="11" s="1"/>
  <c r="R389" i="11"/>
  <c r="R236" i="11"/>
  <c r="S235" i="11"/>
  <c r="Z235" i="11" s="1"/>
  <c r="R176" i="11"/>
  <c r="S175" i="11"/>
  <c r="Z175" i="11" s="1"/>
  <c r="R206" i="11"/>
  <c r="S205" i="11"/>
  <c r="Z205" i="11" s="1"/>
  <c r="R145" i="11"/>
  <c r="S144" i="11"/>
  <c r="Z144" i="11" s="1"/>
  <c r="R297" i="11"/>
  <c r="S296" i="11"/>
  <c r="Z296" i="11" s="1"/>
  <c r="R85" i="11"/>
  <c r="S84" i="11"/>
  <c r="Z84" i="11" s="1"/>
  <c r="R86" i="11" l="1"/>
  <c r="S85" i="11"/>
  <c r="Z85" i="11" s="1"/>
  <c r="S297" i="11"/>
  <c r="Z297" i="11" s="1"/>
  <c r="R298" i="11"/>
  <c r="R146" i="11"/>
  <c r="S145" i="11"/>
  <c r="Z145" i="11" s="1"/>
  <c r="R207" i="11"/>
  <c r="S206" i="11"/>
  <c r="Z206" i="11" s="1"/>
  <c r="R177" i="11"/>
  <c r="S177" i="11" s="1"/>
  <c r="Z177" i="11" s="1"/>
  <c r="S176" i="11"/>
  <c r="Z176" i="11" s="1"/>
  <c r="R237" i="11"/>
  <c r="S236" i="11"/>
  <c r="Z236" i="11" s="1"/>
  <c r="S389" i="11"/>
  <c r="Z389" i="11" s="1"/>
  <c r="R390" i="11"/>
  <c r="S450" i="11"/>
  <c r="Z450" i="11" s="1"/>
  <c r="R451" i="11"/>
  <c r="S328" i="11"/>
  <c r="Z328" i="11" s="1"/>
  <c r="R329" i="11"/>
  <c r="S419" i="11"/>
  <c r="Z419" i="11" s="1"/>
  <c r="R420" i="11"/>
  <c r="S358" i="11"/>
  <c r="Z358" i="11" s="1"/>
  <c r="R359" i="11"/>
  <c r="R56" i="11"/>
  <c r="S55" i="11"/>
  <c r="Z55" i="11" s="1"/>
  <c r="R267" i="11"/>
  <c r="S266" i="11"/>
  <c r="Z266" i="11" s="1"/>
  <c r="R268" i="11" l="1"/>
  <c r="S267" i="11"/>
  <c r="Z267" i="11" s="1"/>
  <c r="R57" i="11"/>
  <c r="S57" i="11" s="1"/>
  <c r="Z57" i="11" s="1"/>
  <c r="S56" i="11"/>
  <c r="Z56" i="11" s="1"/>
  <c r="R238" i="11"/>
  <c r="S238" i="11" s="1"/>
  <c r="Z238" i="11" s="1"/>
  <c r="S237" i="11"/>
  <c r="Z237" i="11" s="1"/>
  <c r="S359" i="11"/>
  <c r="Z359" i="11" s="1"/>
  <c r="R360" i="11"/>
  <c r="S420" i="11"/>
  <c r="Z420" i="11" s="1"/>
  <c r="R421" i="11"/>
  <c r="S329" i="11"/>
  <c r="Z329" i="11" s="1"/>
  <c r="R330" i="11"/>
  <c r="S330" i="11" s="1"/>
  <c r="Z330" i="11" s="1"/>
  <c r="S451" i="11"/>
  <c r="Z451" i="11" s="1"/>
  <c r="R452" i="11"/>
  <c r="S390" i="11"/>
  <c r="Z390" i="11" s="1"/>
  <c r="R391" i="11"/>
  <c r="S391" i="11" s="1"/>
  <c r="Z391" i="11" s="1"/>
  <c r="S298" i="11"/>
  <c r="Z298" i="11" s="1"/>
  <c r="R299" i="11"/>
  <c r="R208" i="11"/>
  <c r="S208" i="11" s="1"/>
  <c r="Z208" i="11" s="1"/>
  <c r="S207" i="11"/>
  <c r="Z207" i="11" s="1"/>
  <c r="R147" i="11"/>
  <c r="S147" i="11" s="1"/>
  <c r="Z147" i="11" s="1"/>
  <c r="S146" i="11"/>
  <c r="Z146" i="11" s="1"/>
  <c r="R87" i="11"/>
  <c r="S86" i="11"/>
  <c r="Z86" i="11" s="1"/>
  <c r="R88" i="11" l="1"/>
  <c r="S88" i="11" s="1"/>
  <c r="Z88" i="11" s="1"/>
  <c r="S87" i="11"/>
  <c r="Z87" i="11" s="1"/>
  <c r="S299" i="11"/>
  <c r="Z299" i="11" s="1"/>
  <c r="R300" i="11"/>
  <c r="S300" i="11" s="1"/>
  <c r="Z300" i="11" s="1"/>
  <c r="S452" i="11"/>
  <c r="Z452" i="11" s="1"/>
  <c r="R453" i="11"/>
  <c r="S453" i="11" s="1"/>
  <c r="Z453" i="11" s="1"/>
  <c r="S421" i="11"/>
  <c r="Z421" i="11" s="1"/>
  <c r="R422" i="11"/>
  <c r="S422" i="11" s="1"/>
  <c r="Z422" i="11" s="1"/>
  <c r="S360" i="11"/>
  <c r="Z360" i="11" s="1"/>
  <c r="R361" i="11"/>
  <c r="S361" i="11" s="1"/>
  <c r="Z361" i="11" s="1"/>
  <c r="R269" i="11"/>
  <c r="S269" i="11" s="1"/>
  <c r="Z269" i="11" s="1"/>
  <c r="S268" i="11"/>
  <c r="Z268" i="11" s="1"/>
  <c r="AC22" i="11" l="1"/>
  <c r="S22" i="11"/>
</calcChain>
</file>

<file path=xl/comments1.xml><?xml version="1.0" encoding="utf-8"?>
<comments xmlns="http://schemas.openxmlformats.org/spreadsheetml/2006/main">
  <authors>
    <author>Diarmuid Early</author>
  </authors>
  <commentList>
    <comment ref="U20" authorId="0" shapeId="0">
      <text>
        <r>
          <rPr>
            <b/>
            <sz val="9"/>
            <color indexed="81"/>
            <rFont val="Tahoma"/>
            <family val="2"/>
          </rPr>
          <t>Correction 1:</t>
        </r>
        <r>
          <rPr>
            <sz val="9"/>
            <color indexed="81"/>
            <rFont val="Tahoma"/>
            <family val="2"/>
          </rPr>
          <t xml:space="preserve">
I misread the input for this as 7, 14, and 21 instead of 7, 14, and 20, which meant my answer for Q6 was wrong.</t>
        </r>
      </text>
    </comment>
    <comment ref="X27" authorId="0" shapeId="0">
      <text>
        <r>
          <rPr>
            <b/>
            <sz val="9"/>
            <color indexed="81"/>
            <rFont val="Tahoma"/>
            <family val="2"/>
          </rPr>
          <t>Correction 2:</t>
        </r>
        <r>
          <rPr>
            <sz val="9"/>
            <color indexed="81"/>
            <rFont val="Tahoma"/>
            <family val="2"/>
          </rPr>
          <t xml:space="preserve">
On the middle line of this, I originally had &gt;=10 and &lt;=10 instead of &gt;10 and &lt;10. That meant that if the 10th day or the 10th-from last day was a Wednesday, I had 2 payments being made. So my original answers for questions 10 and 12 were wrong</t>
        </r>
      </text>
    </comment>
  </commentList>
</comments>
</file>

<file path=xl/sharedStrings.xml><?xml version="1.0" encoding="utf-8"?>
<sst xmlns="http://schemas.openxmlformats.org/spreadsheetml/2006/main" count="84" uniqueCount="60">
  <si>
    <t>End Sheet</t>
  </si>
  <si>
    <t>Workings</t>
  </si>
  <si>
    <t>[$]</t>
  </si>
  <si>
    <t>Formats</t>
  </si>
  <si>
    <t>Formatting Legend</t>
  </si>
  <si>
    <t>User Variable Assumption (0 decimal places)</t>
  </si>
  <si>
    <t>User Variable Assumption (2 decimal places)</t>
  </si>
  <si>
    <t>User Variable Assumption (percentage)</t>
  </si>
  <si>
    <t>User Variable Assumption (date)</t>
  </si>
  <si>
    <t>Calculation (0 decimal places)</t>
  </si>
  <si>
    <t>Calculation (2 decimal places)</t>
  </si>
  <si>
    <t>Calculation (percentage)</t>
  </si>
  <si>
    <t>Calculation (date)</t>
  </si>
  <si>
    <t>Units label</t>
  </si>
  <si>
    <t>Non Variable Assumption (0 decimal places)</t>
  </si>
  <si>
    <t>Bold Label</t>
  </si>
  <si>
    <t>Label</t>
  </si>
  <si>
    <t>Top Sheet header</t>
  </si>
  <si>
    <t>Section header</t>
  </si>
  <si>
    <t>Unique formula in row</t>
  </si>
  <si>
    <t>red font</t>
  </si>
  <si>
    <t>Calculation (negative, 0 decimal places)</t>
  </si>
  <si>
    <t>Cell to be populated by model author</t>
  </si>
  <si>
    <t>ModelOff 2017 - Round 2 - Section 1</t>
  </si>
  <si>
    <t>Calculations</t>
  </si>
  <si>
    <t>Date</t>
  </si>
  <si>
    <t>Weekday?</t>
  </si>
  <si>
    <t>Day</t>
  </si>
  <si>
    <t>WD # in month</t>
  </si>
  <si>
    <t>Month</t>
  </si>
  <si>
    <t>Company A</t>
  </si>
  <si>
    <t>Total</t>
  </si>
  <si>
    <t>%</t>
  </si>
  <si>
    <t>Daily charge</t>
  </si>
  <si>
    <t>X</t>
  </si>
  <si>
    <t>Thurs # in month</t>
  </si>
  <si>
    <t>Balance</t>
  </si>
  <si>
    <t>Payment</t>
  </si>
  <si>
    <t>Company B</t>
  </si>
  <si>
    <t>Company C</t>
  </si>
  <si>
    <t>Company D</t>
  </si>
  <si>
    <t>Company E</t>
  </si>
  <si>
    <t>Charge per Tuesday</t>
  </si>
  <si>
    <t>Tue</t>
  </si>
  <si>
    <t>Day charged for</t>
  </si>
  <si>
    <t>Monthly amount</t>
  </si>
  <si>
    <t>Company F</t>
  </si>
  <si>
    <t>Amount</t>
  </si>
  <si>
    <t>Company G</t>
  </si>
  <si>
    <t>Company H</t>
  </si>
  <si>
    <t>Days left in month</t>
  </si>
  <si>
    <t>Wed</t>
  </si>
  <si>
    <t>Total payment</t>
  </si>
  <si>
    <t>Days (opt 1)</t>
  </si>
  <si>
    <t>Days (opt 2)</t>
  </si>
  <si>
    <t>Day option</t>
  </si>
  <si>
    <t>Days (applied)</t>
  </si>
  <si>
    <t>Day (opt 1)</t>
  </si>
  <si>
    <t>Day (opt 2)</t>
  </si>
  <si>
    <t>Day (applied)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</si>
</sst>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164" formatCode="_-&quot;$&quot;* #,##0_-;\-&quot;$&quot;* #,##0_-;_-&quot;$&quot;* &quot;-&quot;_-;_-@_-"/>
    <numFmt numFmtId="165" formatCode="_-* #,##0_-;\-* #,##0_-;_-* &quot;-&quot;_-;_-@_-"/>
    <numFmt numFmtId="166" formatCode="_-&quot;$&quot;* #,##0.00_-;\-&quot;$&quot;* #,##0.00_-;_-&quot;$&quot;* &quot;-&quot;??_-;_-@_-"/>
    <numFmt numFmtId="167" formatCode="_-* #,##0.00_-;\-* #,##0.00_-;_-* &quot;-&quot;??_-;_-@_-"/>
    <numFmt numFmtId="168" formatCode="#,##0.;\-#,##0.;\-"/>
    <numFmt numFmtId="169" formatCode="#,##0_);\(#,##0\);\-"/>
    <numFmt numFmtId="170" formatCode="d\-mmm\-yy;d\-mmm\-yy;\-"/>
    <numFmt numFmtId="171" formatCode="0.00%_);\(0.00%\);\-"/>
    <numFmt numFmtId="172" formatCode="#,##0.00_);\(#,##0.00\);\-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8"/>
      <color theme="0"/>
      <name val="Arial"/>
      <family val="2"/>
    </font>
    <font>
      <sz val="10"/>
      <color theme="1"/>
      <name val="Arial"/>
      <family val="2"/>
    </font>
    <font>
      <b/>
      <sz val="12"/>
      <color theme="0"/>
      <name val="Arial"/>
      <family val="2"/>
    </font>
    <font>
      <sz val="12"/>
      <color theme="1"/>
      <name val="Arial"/>
      <family val="2"/>
    </font>
    <font>
      <b/>
      <sz val="14"/>
      <color theme="0"/>
      <name val="Arial"/>
      <family val="2"/>
    </font>
    <font>
      <sz val="10"/>
      <color rgb="FF0000FF"/>
      <name val="Arial"/>
      <family val="2"/>
    </font>
    <font>
      <u/>
      <sz val="8"/>
      <color theme="10"/>
      <name val="Arial"/>
      <family val="2"/>
    </font>
    <font>
      <b/>
      <sz val="10"/>
      <color theme="1"/>
      <name val="Arial"/>
      <family val="2"/>
    </font>
    <font>
      <sz val="10"/>
      <color theme="0" tint="-0.34998626667073579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</font>
    <font>
      <b/>
      <sz val="13"/>
      <color theme="3"/>
      <name val="Calibri"/>
      <family val="2"/>
    </font>
    <font>
      <b/>
      <sz val="11"/>
      <color theme="3"/>
      <name val="Calibri"/>
      <family val="2"/>
    </font>
    <font>
      <sz val="11"/>
      <color rgb="FF006100"/>
      <name val="Calibri"/>
      <family val="2"/>
    </font>
    <font>
      <sz val="11"/>
      <color rgb="FF9C0006"/>
      <name val="Calibri"/>
      <family val="2"/>
    </font>
    <font>
      <sz val="11"/>
      <color rgb="FF9C6500"/>
      <name val="Calibri"/>
      <family val="2"/>
    </font>
    <font>
      <sz val="11"/>
      <color rgb="FF3F3F76"/>
      <name val="Calibri"/>
      <family val="2"/>
    </font>
    <font>
      <b/>
      <sz val="11"/>
      <color rgb="FF3F3F3F"/>
      <name val="Calibri"/>
      <family val="2"/>
    </font>
    <font>
      <b/>
      <sz val="11"/>
      <color rgb="FFFA7D00"/>
      <name val="Calibri"/>
      <family val="2"/>
    </font>
    <font>
      <sz val="11"/>
      <color rgb="FFFA7D00"/>
      <name val="Calibri"/>
      <family val="2"/>
    </font>
    <font>
      <b/>
      <sz val="11"/>
      <color theme="0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1"/>
      <color theme="1"/>
      <name val="Calibri"/>
      <family val="2"/>
    </font>
    <font>
      <sz val="11"/>
      <color theme="0"/>
      <name val="Calibri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39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-0.24994659260841701"/>
        <bgColor indexed="64"/>
      </patternFill>
    </fill>
    <fill>
      <patternFill patternType="solid">
        <fgColor rgb="FF004571"/>
        <bgColor indexed="64"/>
      </patternFill>
    </fill>
    <fill>
      <patternFill patternType="solid">
        <fgColor rgb="FFFFC000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FF"/>
      </left>
      <right style="thin">
        <color rgb="FF0000FF"/>
      </right>
      <top style="thin">
        <color rgb="FF0000FF"/>
      </top>
      <bottom style="thin">
        <color rgb="FF0000FF"/>
      </bottom>
      <diagonal/>
    </border>
    <border>
      <left/>
      <right style="thin">
        <color auto="1"/>
      </right>
      <top/>
      <bottom/>
      <diagonal/>
    </border>
  </borders>
  <cellStyleXfs count="62">
    <xf numFmtId="0" fontId="0" fillId="0" borderId="0"/>
    <xf numFmtId="0" fontId="4" fillId="36" borderId="0" applyNumberFormat="0" applyAlignment="0"/>
    <xf numFmtId="169" fontId="3" fillId="0" borderId="0" applyBorder="0"/>
    <xf numFmtId="0" fontId="7" fillId="0" borderId="0" applyNumberFormat="0" applyFill="0" applyBorder="0">
      <alignment horizontal="right"/>
    </xf>
    <xf numFmtId="0" fontId="8" fillId="0" borderId="0" applyNumberFormat="0" applyFill="0" applyBorder="0" applyAlignment="0" applyProtection="0"/>
    <xf numFmtId="169" fontId="9" fillId="0" borderId="0" applyBorder="0"/>
    <xf numFmtId="170" fontId="3" fillId="0" borderId="0" applyBorder="0"/>
    <xf numFmtId="4" fontId="9" fillId="2" borderId="1">
      <alignment horizontal="left"/>
    </xf>
    <xf numFmtId="171" fontId="7" fillId="4" borderId="11">
      <protection locked="0"/>
    </xf>
    <xf numFmtId="169" fontId="7" fillId="4" borderId="11">
      <protection locked="0"/>
    </xf>
    <xf numFmtId="169" fontId="7" fillId="0" borderId="12"/>
    <xf numFmtId="171" fontId="11" fillId="0" borderId="0" applyFill="0" applyBorder="0" applyAlignment="0"/>
    <xf numFmtId="0" fontId="10" fillId="0" borderId="0" applyNumberFormat="0" applyFill="0" applyBorder="0" applyAlignment="0"/>
    <xf numFmtId="167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6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9" fontId="13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2" applyNumberFormat="0" applyFill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7" fillId="0" borderId="0" applyNumberFormat="0" applyFill="0" applyBorder="0" applyAlignment="0" applyProtection="0"/>
    <xf numFmtId="0" fontId="18" fillId="5" borderId="0" applyNumberFormat="0" applyBorder="0" applyAlignment="0" applyProtection="0"/>
    <xf numFmtId="0" fontId="19" fillId="6" borderId="0" applyNumberFormat="0" applyBorder="0" applyAlignment="0" applyProtection="0"/>
    <xf numFmtId="0" fontId="20" fillId="7" borderId="0" applyNumberFormat="0" applyBorder="0" applyAlignment="0" applyProtection="0"/>
    <xf numFmtId="0" fontId="21" fillId="8" borderId="5" applyNumberFormat="0" applyAlignment="0" applyProtection="0"/>
    <xf numFmtId="0" fontId="22" fillId="9" borderId="6" applyNumberFormat="0" applyAlignment="0" applyProtection="0"/>
    <xf numFmtId="0" fontId="23" fillId="9" borderId="5" applyNumberFormat="0" applyAlignment="0" applyProtection="0"/>
    <xf numFmtId="0" fontId="24" fillId="0" borderId="7" applyNumberFormat="0" applyFill="0" applyAlignment="0" applyProtection="0"/>
    <xf numFmtId="0" fontId="25" fillId="10" borderId="8" applyNumberFormat="0" applyAlignment="0" applyProtection="0"/>
    <xf numFmtId="0" fontId="26" fillId="0" borderId="0" applyNumberFormat="0" applyFill="0" applyBorder="0" applyAlignment="0" applyProtection="0"/>
    <xf numFmtId="0" fontId="13" fillId="11" borderId="9" applyNumberFormat="0" applyFont="0" applyAlignment="0" applyProtection="0"/>
    <xf numFmtId="0" fontId="27" fillId="0" borderId="0" applyNumberFormat="0" applyFill="0" applyBorder="0" applyAlignment="0" applyProtection="0"/>
    <xf numFmtId="0" fontId="28" fillId="0" borderId="10" applyNumberFormat="0" applyFill="0" applyAlignment="0" applyProtection="0"/>
    <xf numFmtId="0" fontId="29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29" fillId="15" borderId="0" applyNumberFormat="0" applyBorder="0" applyAlignment="0" applyProtection="0"/>
    <xf numFmtId="0" fontId="29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29" fillId="19" borderId="0" applyNumberFormat="0" applyBorder="0" applyAlignment="0" applyProtection="0"/>
    <xf numFmtId="0" fontId="29" fillId="20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29" fillId="23" borderId="0" applyNumberFormat="0" applyBorder="0" applyAlignment="0" applyProtection="0"/>
    <xf numFmtId="0" fontId="29" fillId="24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29" fillId="27" borderId="0" applyNumberFormat="0" applyBorder="0" applyAlignment="0" applyProtection="0"/>
    <xf numFmtId="0" fontId="29" fillId="28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29" fillId="31" borderId="0" applyNumberFormat="0" applyBorder="0" applyAlignment="0" applyProtection="0"/>
    <xf numFmtId="0" fontId="29" fillId="32" borderId="0" applyNumberFormat="0" applyBorder="0" applyAlignment="0" applyProtection="0"/>
    <xf numFmtId="0" fontId="1" fillId="33" borderId="0" applyNumberFormat="0" applyBorder="0" applyAlignment="0" applyProtection="0"/>
    <xf numFmtId="0" fontId="1" fillId="34" borderId="0" applyNumberFormat="0" applyBorder="0" applyAlignment="0" applyProtection="0"/>
    <xf numFmtId="0" fontId="29" fillId="35" borderId="0" applyNumberFormat="0" applyBorder="0" applyAlignment="0" applyProtection="0"/>
    <xf numFmtId="172" fontId="3" fillId="0" borderId="0" applyBorder="0"/>
    <xf numFmtId="172" fontId="7" fillId="4" borderId="11">
      <protection locked="0"/>
    </xf>
    <xf numFmtId="170" fontId="7" fillId="4" borderId="11"/>
  </cellStyleXfs>
  <cellXfs count="38">
    <xf numFmtId="0" fontId="0" fillId="0" borderId="0" xfId="0"/>
    <xf numFmtId="172" fontId="4" fillId="36" borderId="0" xfId="1" applyNumberFormat="1"/>
    <xf numFmtId="0" fontId="3" fillId="0" borderId="0" xfId="0" applyFont="1"/>
    <xf numFmtId="0" fontId="5" fillId="0" borderId="0" xfId="0" applyFont="1"/>
    <xf numFmtId="169" fontId="3" fillId="0" borderId="0" xfId="2"/>
    <xf numFmtId="169" fontId="7" fillId="0" borderId="0" xfId="3" applyNumberFormat="1">
      <alignment horizontal="right"/>
    </xf>
    <xf numFmtId="169" fontId="9" fillId="0" borderId="0" xfId="5"/>
    <xf numFmtId="170" fontId="3" fillId="0" borderId="0" xfId="6"/>
    <xf numFmtId="4" fontId="9" fillId="2" borderId="1" xfId="7">
      <alignment horizontal="left"/>
    </xf>
    <xf numFmtId="0" fontId="3" fillId="0" borderId="0" xfId="0" applyFont="1" applyBorder="1"/>
    <xf numFmtId="0" fontId="10" fillId="0" borderId="0" xfId="0" applyFont="1"/>
    <xf numFmtId="0" fontId="7" fillId="0" borderId="0" xfId="3">
      <alignment horizontal="right"/>
    </xf>
    <xf numFmtId="171" fontId="7" fillId="4" borderId="11" xfId="8">
      <protection locked="0"/>
    </xf>
    <xf numFmtId="169" fontId="7" fillId="0" borderId="12" xfId="10"/>
    <xf numFmtId="171" fontId="11" fillId="0" borderId="0" xfId="11"/>
    <xf numFmtId="169" fontId="12" fillId="0" borderId="0" xfId="2" applyFont="1"/>
    <xf numFmtId="169" fontId="10" fillId="0" borderId="0" xfId="12" applyNumberFormat="1"/>
    <xf numFmtId="169" fontId="7" fillId="4" borderId="11" xfId="9">
      <protection locked="0"/>
    </xf>
    <xf numFmtId="172" fontId="3" fillId="0" borderId="0" xfId="59"/>
    <xf numFmtId="172" fontId="3" fillId="0" borderId="0" xfId="59" applyBorder="1"/>
    <xf numFmtId="172" fontId="3" fillId="3" borderId="0" xfId="59" applyFill="1"/>
    <xf numFmtId="172" fontId="3" fillId="0" borderId="0" xfId="59" quotePrefix="1"/>
    <xf numFmtId="172" fontId="7" fillId="0" borderId="0" xfId="3" applyNumberFormat="1">
      <alignment horizontal="right"/>
    </xf>
    <xf numFmtId="172" fontId="7" fillId="4" borderId="11" xfId="60">
      <protection locked="0"/>
    </xf>
    <xf numFmtId="170" fontId="7" fillId="4" borderId="11" xfId="61"/>
    <xf numFmtId="0" fontId="4" fillId="37" borderId="0" xfId="1" applyFill="1"/>
    <xf numFmtId="0" fontId="2" fillId="37" borderId="0" xfId="1" applyFont="1" applyFill="1" applyAlignment="1"/>
    <xf numFmtId="0" fontId="4" fillId="37" borderId="0" xfId="1" applyFont="1" applyFill="1"/>
    <xf numFmtId="168" fontId="6" fillId="37" borderId="0" xfId="1" applyNumberFormat="1" applyFont="1" applyFill="1" applyAlignment="1">
      <alignment horizontal="left"/>
    </xf>
    <xf numFmtId="0" fontId="6" fillId="37" borderId="0" xfId="1" applyFont="1" applyFill="1"/>
    <xf numFmtId="169" fontId="11" fillId="0" borderId="0" xfId="2" applyFont="1"/>
    <xf numFmtId="169" fontId="11" fillId="0" borderId="0" xfId="3" applyNumberFormat="1" applyFont="1">
      <alignment horizontal="right"/>
    </xf>
    <xf numFmtId="0" fontId="11" fillId="0" borderId="0" xfId="0" applyFont="1"/>
    <xf numFmtId="0" fontId="11" fillId="0" borderId="0" xfId="3" applyFont="1">
      <alignment horizontal="right"/>
    </xf>
    <xf numFmtId="14" fontId="11" fillId="0" borderId="0" xfId="2" applyNumberFormat="1" applyFont="1"/>
    <xf numFmtId="169" fontId="3" fillId="0" borderId="13" xfId="2" applyBorder="1"/>
    <xf numFmtId="169" fontId="7" fillId="38" borderId="11" xfId="9" applyFill="1">
      <protection locked="0"/>
    </xf>
    <xf numFmtId="169" fontId="11" fillId="38" borderId="0" xfId="2" applyFont="1" applyFill="1"/>
  </cellXfs>
  <cellStyles count="62">
    <cellStyle name="20% - Accent1" xfId="36" builtinId="30" hidden="1"/>
    <cellStyle name="20% - Accent2" xfId="40" builtinId="34" hidden="1"/>
    <cellStyle name="20% - Accent3" xfId="44" builtinId="38" hidden="1"/>
    <cellStyle name="20% - Accent4" xfId="48" builtinId="42" hidden="1"/>
    <cellStyle name="20% - Accent5" xfId="52" builtinId="46" hidden="1"/>
    <cellStyle name="20% - Accent6" xfId="56" builtinId="50" hidden="1"/>
    <cellStyle name="40% - Accent1" xfId="37" builtinId="31" hidden="1"/>
    <cellStyle name="40% - Accent2" xfId="41" builtinId="35" hidden="1"/>
    <cellStyle name="40% - Accent3" xfId="45" builtinId="39" hidden="1"/>
    <cellStyle name="40% - Accent4" xfId="49" builtinId="43" hidden="1"/>
    <cellStyle name="40% - Accent5" xfId="53" builtinId="47" hidden="1"/>
    <cellStyle name="40% - Accent6" xfId="57" builtinId="51" hidden="1"/>
    <cellStyle name="60% - Accent1" xfId="38" builtinId="32" hidden="1"/>
    <cellStyle name="60% - Accent2" xfId="42" builtinId="36" hidden="1"/>
    <cellStyle name="60% - Accent3" xfId="46" builtinId="40" hidden="1"/>
    <cellStyle name="60% - Accent4" xfId="50" builtinId="44" hidden="1"/>
    <cellStyle name="60% - Accent5" xfId="54" builtinId="48" hidden="1"/>
    <cellStyle name="60% - Accent6" xfId="58" builtinId="52" hidden="1"/>
    <cellStyle name="Accent1" xfId="35" builtinId="29" hidden="1"/>
    <cellStyle name="Accent2" xfId="39" builtinId="33" hidden="1"/>
    <cellStyle name="Accent3" xfId="43" builtinId="37" hidden="1"/>
    <cellStyle name="Accent4" xfId="47" builtinId="41" hidden="1"/>
    <cellStyle name="Accent5" xfId="51" builtinId="45" hidden="1"/>
    <cellStyle name="Accent6" xfId="55" builtinId="49" hidden="1"/>
    <cellStyle name="Bad" xfId="24" builtinId="27" hidden="1"/>
    <cellStyle name="Calculation" xfId="28" builtinId="22" hidden="1"/>
    <cellStyle name="Check Cell" xfId="30" builtinId="23" hidden="1"/>
    <cellStyle name="Comma" xfId="13" builtinId="3" hidden="1"/>
    <cellStyle name="Comma [0]" xfId="14" builtinId="6" hidden="1"/>
    <cellStyle name="Currency" xfId="15" builtinId="4" hidden="1"/>
    <cellStyle name="Currency [0]" xfId="16" builtinId="7" hidden="1"/>
    <cellStyle name="Explanatory Text" xfId="33" builtinId="53" hidden="1"/>
    <cellStyle name="Good" xfId="23" builtinId="26" hidden="1"/>
    <cellStyle name="Heading 1" xfId="19" builtinId="16" hidden="1"/>
    <cellStyle name="Heading 2" xfId="20" builtinId="17" hidden="1"/>
    <cellStyle name="Heading 3" xfId="21" builtinId="18" hidden="1"/>
    <cellStyle name="Heading 4" xfId="22" builtinId="19" hidden="1"/>
    <cellStyle name="Hyperlink" xfId="4" builtinId="8" hidden="1"/>
    <cellStyle name="Input" xfId="26" builtinId="20" hidden="1"/>
    <cellStyle name="Linked Cell" xfId="29" builtinId="24" hidden="1"/>
    <cellStyle name="M Section Header" xfId="7"/>
    <cellStyle name="M TopHeader" xfId="1"/>
    <cellStyle name="M Units" xfId="3"/>
    <cellStyle name="M Wkg text" xfId="12"/>
    <cellStyle name="M-A 0dp" xfId="9"/>
    <cellStyle name="M-A 2dp" xfId="60"/>
    <cellStyle name="M-A Date" xfId="61"/>
    <cellStyle name="M-A Fixed 0dp" xfId="10"/>
    <cellStyle name="M-A Pct2dp" xfId="8"/>
    <cellStyle name="M-C 0dp Num" xfId="2"/>
    <cellStyle name="M-C 2dp Num" xfId="59"/>
    <cellStyle name="M-C Bld 0dp" xfId="5"/>
    <cellStyle name="M-C Date" xfId="6"/>
    <cellStyle name="M-C Pct 2DP" xfId="11"/>
    <cellStyle name="Neutral" xfId="25" builtinId="28" hidden="1"/>
    <cellStyle name="Normal" xfId="0" builtinId="0"/>
    <cellStyle name="Note" xfId="32" builtinId="10" hidden="1"/>
    <cellStyle name="Output" xfId="27" builtinId="21" hidden="1"/>
    <cellStyle name="Percent" xfId="17" builtinId="5" hidden="1"/>
    <cellStyle name="Title" xfId="18" builtinId="15" hidden="1"/>
    <cellStyle name="Total" xfId="34" builtinId="25" hidden="1"/>
    <cellStyle name="Warning Text" xfId="31" builtinId="11" hidden="1"/>
  </cellStyles>
  <dxfs count="0"/>
  <tableStyles count="0" defaultTableStyle="TableStyleMedium2" defaultPivotStyle="PivotStyleLight16"/>
  <colors>
    <mruColors>
      <color rgb="FF004571"/>
      <color rgb="FF0C3E72"/>
      <color rgb="FF0000FF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14943</xdr:colOff>
      <xdr:row>0</xdr:row>
      <xdr:rowOff>0</xdr:rowOff>
    </xdr:from>
    <xdr:to>
      <xdr:col>8</xdr:col>
      <xdr:colOff>714092</xdr:colOff>
      <xdr:row>2</xdr:row>
      <xdr:rowOff>164354</xdr:rowOff>
    </xdr:to>
    <xdr:pic>
      <xdr:nvPicPr>
        <xdr:cNvPr id="4" name="Picture 3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255" t="31897" r="29826" b="6435"/>
        <a:stretch/>
      </xdr:blipFill>
      <xdr:spPr bwMode="auto">
        <a:xfrm>
          <a:off x="5274237" y="0"/>
          <a:ext cx="2761031" cy="687295"/>
        </a:xfrm>
        <a:prstGeom prst="rect">
          <a:avLst/>
        </a:prstGeom>
        <a:solidFill>
          <a:schemeClr val="accent1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14943</xdr:colOff>
      <xdr:row>0</xdr:row>
      <xdr:rowOff>0</xdr:rowOff>
    </xdr:from>
    <xdr:to>
      <xdr:col>12</xdr:col>
      <xdr:colOff>16246</xdr:colOff>
      <xdr:row>2</xdr:row>
      <xdr:rowOff>164354</xdr:rowOff>
    </xdr:to>
    <xdr:pic>
      <xdr:nvPicPr>
        <xdr:cNvPr id="3" name="Picture 2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255" t="31897" r="29826" b="6435"/>
        <a:stretch/>
      </xdr:blipFill>
      <xdr:spPr bwMode="auto">
        <a:xfrm>
          <a:off x="4944131" y="0"/>
          <a:ext cx="2627961" cy="678704"/>
        </a:xfrm>
        <a:prstGeom prst="rect">
          <a:avLst/>
        </a:prstGeom>
        <a:solidFill>
          <a:schemeClr val="accent1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9</xdr:col>
      <xdr:colOff>14943</xdr:colOff>
      <xdr:row>0</xdr:row>
      <xdr:rowOff>0</xdr:rowOff>
    </xdr:from>
    <xdr:to>
      <xdr:col>12</xdr:col>
      <xdr:colOff>16246</xdr:colOff>
      <xdr:row>2</xdr:row>
      <xdr:rowOff>164354</xdr:rowOff>
    </xdr:to>
    <xdr:pic>
      <xdr:nvPicPr>
        <xdr:cNvPr id="4" name="Picture 3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255" t="31897" r="29826" b="6435"/>
        <a:stretch/>
      </xdr:blipFill>
      <xdr:spPr bwMode="auto">
        <a:xfrm>
          <a:off x="4944131" y="0"/>
          <a:ext cx="2627961" cy="678704"/>
        </a:xfrm>
        <a:prstGeom prst="rect">
          <a:avLst/>
        </a:prstGeom>
        <a:solidFill>
          <a:schemeClr val="accent1"/>
        </a:solidFill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0070C0"/>
    <outlinePr summaryBelow="0"/>
  </sheetPr>
  <dimension ref="A1:J49"/>
  <sheetViews>
    <sheetView showGridLines="0" zoomScale="85" zoomScaleNormal="85" zoomScalePageLayoutView="85" workbookViewId="0">
      <pane ySplit="3" topLeftCell="A4" activePane="bottomLeft" state="frozen"/>
      <selection pane="bottomLeft" activeCell="A4" sqref="A4"/>
    </sheetView>
  </sheetViews>
  <sheetFormatPr defaultColWidth="8.85546875" defaultRowHeight="12.75" x14ac:dyDescent="0.2"/>
  <cols>
    <col min="1" max="1" width="7.28515625" style="2" customWidth="1"/>
    <col min="2" max="2" width="4.7109375" style="2" customWidth="1"/>
    <col min="3" max="3" width="3.7109375" style="10" customWidth="1"/>
    <col min="4" max="4" width="40.7109375" style="10" customWidth="1"/>
    <col min="5" max="6" width="12.7109375" style="2" customWidth="1"/>
    <col min="7" max="7" width="3.7109375" style="2" customWidth="1"/>
    <col min="8" max="8" width="10.7109375" style="11" customWidth="1"/>
    <col min="9" max="9" width="12.7109375" style="2" customWidth="1"/>
    <col min="10" max="10" width="15.7109375" style="2" customWidth="1"/>
    <col min="11" max="16384" width="8.85546875" style="2"/>
  </cols>
  <sheetData>
    <row r="1" spans="1:10" ht="23.25" x14ac:dyDescent="0.35">
      <c r="A1" s="26" t="s">
        <v>23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s="3" customFormat="1" ht="18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0" ht="18" customHeight="1" x14ac:dyDescent="0.25">
      <c r="A3" s="28"/>
      <c r="B3" s="25"/>
      <c r="C3" s="29" t="s">
        <v>3</v>
      </c>
      <c r="D3" s="25"/>
      <c r="E3" s="25"/>
      <c r="F3" s="25"/>
      <c r="G3" s="25"/>
      <c r="H3" s="25"/>
      <c r="I3" s="25"/>
      <c r="J3" s="25"/>
    </row>
    <row r="4" spans="1:10" s="4" customFormat="1" ht="12" customHeight="1" x14ac:dyDescent="0.2">
      <c r="F4" s="15"/>
      <c r="H4" s="5"/>
      <c r="I4" s="15"/>
    </row>
    <row r="5" spans="1:10" s="4" customFormat="1" ht="12" customHeight="1" x14ac:dyDescent="0.2">
      <c r="H5" s="5"/>
    </row>
    <row r="6" spans="1:10" s="4" customFormat="1" ht="12" customHeight="1" x14ac:dyDescent="0.2">
      <c r="H6" s="5"/>
    </row>
    <row r="7" spans="1:10" s="4" customFormat="1" ht="12" customHeight="1" x14ac:dyDescent="0.2">
      <c r="H7" s="5"/>
    </row>
    <row r="8" spans="1:10" s="4" customFormat="1" ht="12" customHeight="1" x14ac:dyDescent="0.2">
      <c r="H8" s="5"/>
    </row>
    <row r="9" spans="1:10" s="4" customFormat="1" ht="12" customHeight="1" x14ac:dyDescent="0.2">
      <c r="H9" s="5"/>
    </row>
    <row r="10" spans="1:10" s="4" customFormat="1" ht="12" customHeight="1" x14ac:dyDescent="0.2">
      <c r="E10" s="6"/>
      <c r="H10" s="5"/>
    </row>
    <row r="11" spans="1:10" ht="12" customHeight="1" x14ac:dyDescent="0.2">
      <c r="A11" s="8"/>
      <c r="B11" s="8"/>
      <c r="C11" s="8" t="s">
        <v>4</v>
      </c>
      <c r="D11" s="8"/>
      <c r="E11" s="8"/>
      <c r="F11" s="8"/>
      <c r="G11" s="8"/>
      <c r="H11" s="8"/>
      <c r="I11" s="8"/>
      <c r="J11" s="8"/>
    </row>
    <row r="12" spans="1:10" s="9" customFormat="1" ht="12" customHeight="1" x14ac:dyDescent="0.2">
      <c r="A12" s="19"/>
      <c r="B12" s="19"/>
      <c r="C12" s="19"/>
      <c r="D12" s="19"/>
      <c r="E12" s="19"/>
      <c r="F12" s="19"/>
      <c r="G12" s="19"/>
      <c r="H12" s="19"/>
      <c r="I12" s="19"/>
      <c r="J12" s="19"/>
    </row>
    <row r="13" spans="1:10" ht="12" customHeight="1" x14ac:dyDescent="0.2">
      <c r="A13" s="18"/>
      <c r="B13" s="18"/>
      <c r="C13" s="6"/>
      <c r="D13" s="18"/>
      <c r="E13" s="21"/>
      <c r="F13" s="18"/>
      <c r="G13" s="18"/>
      <c r="H13" s="18"/>
      <c r="I13" s="18"/>
      <c r="J13" s="18"/>
    </row>
    <row r="14" spans="1:10" ht="12" customHeight="1" x14ac:dyDescent="0.2">
      <c r="A14" s="18"/>
      <c r="B14" s="18"/>
      <c r="C14" s="18"/>
      <c r="D14" s="18" t="s">
        <v>5</v>
      </c>
      <c r="E14" s="21"/>
      <c r="F14" s="18"/>
      <c r="G14" s="18"/>
      <c r="H14" s="22"/>
      <c r="I14" s="17">
        <v>1000</v>
      </c>
      <c r="J14" s="18"/>
    </row>
    <row r="15" spans="1:10" ht="12" customHeight="1" x14ac:dyDescent="0.2">
      <c r="A15" s="18"/>
      <c r="B15" s="18"/>
      <c r="C15" s="18"/>
      <c r="D15" s="18"/>
      <c r="E15" s="21"/>
      <c r="F15" s="18"/>
      <c r="G15" s="18"/>
      <c r="H15" s="22"/>
      <c r="I15" s="18"/>
      <c r="J15" s="18"/>
    </row>
    <row r="16" spans="1:10" ht="12" customHeight="1" x14ac:dyDescent="0.2">
      <c r="A16" s="18"/>
      <c r="B16" s="18"/>
      <c r="C16" s="18"/>
      <c r="D16" s="18" t="s">
        <v>6</v>
      </c>
      <c r="E16" s="21"/>
      <c r="F16" s="18"/>
      <c r="G16" s="18"/>
      <c r="H16" s="22"/>
      <c r="I16" s="23">
        <v>1000</v>
      </c>
      <c r="J16" s="18"/>
    </row>
    <row r="17" spans="1:10" ht="12" customHeight="1" x14ac:dyDescent="0.2">
      <c r="A17" s="18"/>
      <c r="B17" s="18"/>
      <c r="C17" s="18"/>
      <c r="D17" s="18"/>
      <c r="E17" s="21"/>
      <c r="F17" s="18"/>
      <c r="G17" s="18"/>
      <c r="H17" s="18"/>
      <c r="I17" s="18"/>
      <c r="J17" s="18"/>
    </row>
    <row r="18" spans="1:10" ht="12" customHeight="1" x14ac:dyDescent="0.2">
      <c r="A18" s="18"/>
      <c r="B18" s="18"/>
      <c r="C18" s="18"/>
      <c r="D18" s="18" t="s">
        <v>7</v>
      </c>
      <c r="E18" s="21"/>
      <c r="F18" s="18"/>
      <c r="G18" s="18"/>
      <c r="H18" s="18"/>
      <c r="I18" s="12">
        <v>0.5</v>
      </c>
      <c r="J18" s="18"/>
    </row>
    <row r="19" spans="1:10" ht="12" customHeight="1" x14ac:dyDescent="0.2">
      <c r="A19" s="18"/>
      <c r="B19" s="18"/>
      <c r="C19" s="18"/>
      <c r="D19" s="18"/>
      <c r="E19" s="21"/>
      <c r="F19" s="18"/>
      <c r="G19" s="18"/>
      <c r="H19" s="18"/>
      <c r="I19" s="18"/>
      <c r="J19" s="18"/>
    </row>
    <row r="20" spans="1:10" ht="12" customHeight="1" x14ac:dyDescent="0.2">
      <c r="A20" s="18"/>
      <c r="B20" s="18"/>
      <c r="C20" s="18"/>
      <c r="D20" s="18" t="s">
        <v>8</v>
      </c>
      <c r="E20" s="21"/>
      <c r="F20" s="18"/>
      <c r="G20" s="18"/>
      <c r="H20" s="18"/>
      <c r="I20" s="24">
        <v>42369</v>
      </c>
      <c r="J20" s="18"/>
    </row>
    <row r="21" spans="1:10" ht="12" customHeight="1" x14ac:dyDescent="0.2">
      <c r="A21" s="18"/>
      <c r="B21" s="18"/>
      <c r="C21" s="18"/>
      <c r="D21" s="18"/>
      <c r="E21" s="21"/>
      <c r="F21" s="18"/>
      <c r="G21" s="18"/>
      <c r="H21" s="18"/>
      <c r="I21" s="18"/>
      <c r="J21" s="18"/>
    </row>
    <row r="22" spans="1:10" ht="12" customHeight="1" x14ac:dyDescent="0.2">
      <c r="A22" s="18"/>
      <c r="B22" s="18"/>
      <c r="C22" s="18"/>
      <c r="D22" s="18" t="s">
        <v>9</v>
      </c>
      <c r="E22" s="21"/>
      <c r="F22" s="18"/>
      <c r="G22" s="18"/>
      <c r="H22" s="18"/>
      <c r="I22" s="4">
        <v>1000</v>
      </c>
      <c r="J22" s="18"/>
    </row>
    <row r="23" spans="1:10" ht="12" customHeight="1" x14ac:dyDescent="0.2">
      <c r="A23" s="18"/>
      <c r="B23" s="18"/>
      <c r="C23" s="18"/>
      <c r="D23" s="18"/>
      <c r="E23" s="21"/>
      <c r="F23" s="18"/>
      <c r="G23" s="18"/>
      <c r="H23" s="18"/>
      <c r="I23" s="18"/>
      <c r="J23" s="18"/>
    </row>
    <row r="24" spans="1:10" ht="12" customHeight="1" x14ac:dyDescent="0.2">
      <c r="A24" s="18"/>
      <c r="B24" s="18"/>
      <c r="C24" s="18"/>
      <c r="D24" s="18" t="s">
        <v>21</v>
      </c>
      <c r="E24" s="21"/>
      <c r="F24" s="18"/>
      <c r="G24" s="18"/>
      <c r="H24" s="18"/>
      <c r="I24" s="4">
        <v>-1000</v>
      </c>
      <c r="J24" s="18"/>
    </row>
    <row r="25" spans="1:10" ht="12" customHeight="1" x14ac:dyDescent="0.2">
      <c r="A25" s="18"/>
      <c r="B25" s="18"/>
      <c r="C25" s="18"/>
      <c r="D25" s="18"/>
      <c r="E25" s="21"/>
      <c r="F25" s="18"/>
      <c r="G25" s="18"/>
      <c r="H25" s="18"/>
      <c r="I25" s="18"/>
      <c r="J25" s="18"/>
    </row>
    <row r="26" spans="1:10" ht="12" customHeight="1" x14ac:dyDescent="0.2">
      <c r="A26" s="18"/>
      <c r="B26" s="18"/>
      <c r="C26" s="18"/>
      <c r="D26" s="18" t="s">
        <v>10</v>
      </c>
      <c r="E26" s="21"/>
      <c r="F26" s="18"/>
      <c r="G26" s="18"/>
      <c r="H26" s="18"/>
      <c r="I26" s="18">
        <v>1000</v>
      </c>
      <c r="J26" s="18"/>
    </row>
    <row r="27" spans="1:10" ht="12" customHeight="1" x14ac:dyDescent="0.2">
      <c r="A27" s="18"/>
      <c r="B27" s="18"/>
      <c r="C27" s="18"/>
      <c r="D27" s="18"/>
      <c r="E27" s="21"/>
      <c r="F27" s="18"/>
      <c r="G27" s="18"/>
      <c r="H27" s="18"/>
      <c r="I27" s="18"/>
      <c r="J27" s="18"/>
    </row>
    <row r="28" spans="1:10" ht="12" customHeight="1" x14ac:dyDescent="0.2">
      <c r="A28" s="18"/>
      <c r="B28" s="18"/>
      <c r="C28" s="18"/>
      <c r="D28" s="18" t="s">
        <v>11</v>
      </c>
      <c r="E28" s="21"/>
      <c r="F28" s="18"/>
      <c r="G28" s="18"/>
      <c r="H28" s="18"/>
      <c r="I28" s="14">
        <v>0.5</v>
      </c>
      <c r="J28" s="18"/>
    </row>
    <row r="29" spans="1:10" ht="12" customHeight="1" x14ac:dyDescent="0.2">
      <c r="A29" s="18"/>
      <c r="B29" s="18"/>
      <c r="C29" s="18"/>
      <c r="D29" s="18"/>
      <c r="E29" s="21"/>
      <c r="F29" s="18"/>
      <c r="G29" s="18"/>
      <c r="H29" s="18"/>
      <c r="I29" s="18"/>
      <c r="J29" s="18"/>
    </row>
    <row r="30" spans="1:10" ht="12" customHeight="1" x14ac:dyDescent="0.2">
      <c r="A30" s="18"/>
      <c r="B30" s="18"/>
      <c r="C30" s="18"/>
      <c r="D30" s="18" t="s">
        <v>22</v>
      </c>
      <c r="E30" s="21"/>
      <c r="F30" s="18"/>
      <c r="G30" s="18"/>
      <c r="H30" s="18"/>
      <c r="I30" s="20">
        <v>0</v>
      </c>
      <c r="J30" s="18"/>
    </row>
    <row r="31" spans="1:10" ht="12" customHeight="1" x14ac:dyDescent="0.2">
      <c r="A31" s="18"/>
      <c r="B31" s="18"/>
      <c r="C31" s="18"/>
      <c r="D31" s="18"/>
      <c r="E31" s="21"/>
      <c r="F31" s="18"/>
      <c r="G31" s="18"/>
      <c r="H31" s="18"/>
      <c r="I31" s="18"/>
      <c r="J31" s="18"/>
    </row>
    <row r="32" spans="1:10" ht="12" customHeight="1" x14ac:dyDescent="0.2">
      <c r="A32" s="18"/>
      <c r="B32" s="18"/>
      <c r="C32" s="18"/>
      <c r="D32" s="18" t="s">
        <v>12</v>
      </c>
      <c r="E32" s="21"/>
      <c r="F32" s="18"/>
      <c r="G32" s="18"/>
      <c r="H32" s="18"/>
      <c r="I32" s="7">
        <v>42369</v>
      </c>
      <c r="J32" s="18"/>
    </row>
    <row r="33" spans="1:10" ht="12" customHeight="1" x14ac:dyDescent="0.2">
      <c r="A33" s="18"/>
      <c r="B33" s="18"/>
      <c r="C33" s="18"/>
      <c r="D33" s="18"/>
      <c r="E33" s="21"/>
      <c r="F33" s="18"/>
      <c r="G33" s="18"/>
      <c r="H33" s="18"/>
      <c r="I33" s="18"/>
      <c r="J33" s="18"/>
    </row>
    <row r="34" spans="1:10" ht="12" customHeight="1" x14ac:dyDescent="0.2">
      <c r="A34" s="18"/>
      <c r="B34" s="18"/>
      <c r="C34" s="18"/>
      <c r="D34" s="18" t="s">
        <v>19</v>
      </c>
      <c r="E34" s="21"/>
      <c r="F34" s="18"/>
      <c r="G34" s="18"/>
      <c r="H34" s="18"/>
      <c r="I34" s="15" t="s">
        <v>20</v>
      </c>
      <c r="J34" s="18"/>
    </row>
    <row r="35" spans="1:10" ht="12" customHeight="1" x14ac:dyDescent="0.2">
      <c r="A35" s="18"/>
      <c r="B35" s="18"/>
      <c r="C35" s="18"/>
      <c r="D35" s="18"/>
      <c r="E35" s="21"/>
      <c r="F35" s="18"/>
      <c r="G35" s="18"/>
      <c r="H35" s="18"/>
      <c r="I35" s="18"/>
      <c r="J35" s="18"/>
    </row>
    <row r="36" spans="1:10" ht="12" customHeight="1" x14ac:dyDescent="0.2">
      <c r="A36" s="18"/>
      <c r="B36" s="18"/>
      <c r="C36" s="18"/>
      <c r="D36" s="18" t="s">
        <v>13</v>
      </c>
      <c r="E36" s="21"/>
      <c r="F36" s="18"/>
      <c r="G36" s="18"/>
      <c r="H36" s="18"/>
      <c r="I36" s="22" t="s">
        <v>2</v>
      </c>
      <c r="J36" s="18"/>
    </row>
    <row r="37" spans="1:10" ht="12" customHeight="1" x14ac:dyDescent="0.2">
      <c r="A37" s="18"/>
      <c r="B37" s="18"/>
      <c r="C37" s="18"/>
      <c r="D37" s="18"/>
      <c r="E37" s="21"/>
      <c r="F37" s="18"/>
      <c r="G37" s="18"/>
      <c r="H37" s="18"/>
      <c r="I37" s="18"/>
      <c r="J37" s="18"/>
    </row>
    <row r="38" spans="1:10" ht="12" customHeight="1" x14ac:dyDescent="0.2">
      <c r="A38" s="18"/>
      <c r="B38" s="18"/>
      <c r="C38" s="18"/>
      <c r="D38" s="18" t="s">
        <v>14</v>
      </c>
      <c r="E38" s="21"/>
      <c r="F38" s="18"/>
      <c r="G38" s="18"/>
      <c r="H38" s="18"/>
      <c r="I38" s="13">
        <v>1000</v>
      </c>
      <c r="J38" s="18"/>
    </row>
    <row r="39" spans="1:10" ht="12" customHeight="1" x14ac:dyDescent="0.2">
      <c r="A39" s="18"/>
      <c r="B39" s="18"/>
      <c r="C39" s="18"/>
      <c r="D39" s="18"/>
      <c r="E39" s="21"/>
      <c r="F39" s="18"/>
      <c r="G39" s="18"/>
      <c r="H39" s="18"/>
      <c r="I39" s="18"/>
      <c r="J39" s="18"/>
    </row>
    <row r="40" spans="1:10" ht="12" customHeight="1" x14ac:dyDescent="0.2">
      <c r="A40" s="18"/>
      <c r="B40" s="18"/>
      <c r="C40" s="18"/>
      <c r="D40" s="18" t="s">
        <v>15</v>
      </c>
      <c r="E40" s="21"/>
      <c r="F40" s="18"/>
      <c r="G40" s="18"/>
      <c r="H40" s="18"/>
      <c r="I40" s="6" t="s">
        <v>16</v>
      </c>
      <c r="J40" s="18"/>
    </row>
    <row r="41" spans="1:10" ht="12" customHeight="1" x14ac:dyDescent="0.2">
      <c r="A41" s="18"/>
      <c r="B41" s="18"/>
      <c r="C41" s="18"/>
      <c r="D41" s="18"/>
      <c r="E41" s="21"/>
      <c r="F41" s="18"/>
      <c r="G41" s="18"/>
      <c r="H41" s="18"/>
      <c r="I41" s="18"/>
      <c r="J41" s="18"/>
    </row>
    <row r="42" spans="1:10" ht="12" customHeight="1" x14ac:dyDescent="0.2">
      <c r="A42" s="18"/>
      <c r="B42" s="18"/>
      <c r="C42" s="18"/>
      <c r="D42" s="18" t="s">
        <v>1</v>
      </c>
      <c r="E42" s="21"/>
      <c r="F42" s="18"/>
      <c r="G42" s="18"/>
      <c r="H42" s="18"/>
      <c r="I42" s="16">
        <v>1000</v>
      </c>
      <c r="J42" s="18"/>
    </row>
    <row r="43" spans="1:10" ht="12" customHeight="1" x14ac:dyDescent="0.2">
      <c r="A43" s="18"/>
      <c r="B43" s="18"/>
      <c r="C43" s="18"/>
      <c r="D43" s="18"/>
      <c r="E43" s="21"/>
      <c r="F43" s="18"/>
      <c r="G43" s="18"/>
      <c r="H43" s="18"/>
      <c r="I43" s="18"/>
      <c r="J43" s="18"/>
    </row>
    <row r="44" spans="1:10" ht="12" customHeight="1" x14ac:dyDescent="0.25">
      <c r="A44" s="18"/>
      <c r="B44" s="18"/>
      <c r="C44" s="18"/>
      <c r="D44" s="18" t="s">
        <v>17</v>
      </c>
      <c r="E44" s="21"/>
      <c r="F44" s="18"/>
      <c r="G44" s="18"/>
      <c r="H44" s="18"/>
      <c r="I44" s="1" t="s">
        <v>16</v>
      </c>
      <c r="J44" s="18"/>
    </row>
    <row r="45" spans="1:10" ht="12" customHeight="1" x14ac:dyDescent="0.2">
      <c r="A45" s="18"/>
      <c r="B45" s="18"/>
      <c r="C45" s="18"/>
      <c r="D45" s="18"/>
      <c r="E45" s="21"/>
      <c r="F45" s="18"/>
      <c r="G45" s="18"/>
      <c r="H45" s="18"/>
      <c r="I45" s="18"/>
      <c r="J45" s="18"/>
    </row>
    <row r="46" spans="1:10" ht="12" customHeight="1" x14ac:dyDescent="0.2">
      <c r="A46" s="18"/>
      <c r="B46" s="18"/>
      <c r="C46" s="18"/>
      <c r="D46" s="18" t="s">
        <v>18</v>
      </c>
      <c r="E46" s="21"/>
      <c r="F46" s="18"/>
      <c r="G46" s="18"/>
      <c r="H46" s="18"/>
      <c r="I46" s="8" t="s">
        <v>16</v>
      </c>
      <c r="J46" s="18"/>
    </row>
    <row r="47" spans="1:10" ht="12" customHeight="1" x14ac:dyDescent="0.2">
      <c r="A47" s="18"/>
      <c r="B47" s="18"/>
      <c r="C47" s="18"/>
      <c r="D47" s="18"/>
      <c r="E47" s="18"/>
      <c r="F47" s="18"/>
      <c r="G47" s="18"/>
      <c r="H47" s="18"/>
      <c r="I47" s="18"/>
      <c r="J47" s="18"/>
    </row>
    <row r="48" spans="1:10" ht="12" customHeight="1" x14ac:dyDescent="0.2">
      <c r="A48" s="8"/>
      <c r="B48" s="8"/>
      <c r="C48" s="8" t="s">
        <v>0</v>
      </c>
      <c r="D48" s="8"/>
      <c r="E48" s="8"/>
      <c r="F48" s="8"/>
      <c r="G48" s="8"/>
      <c r="H48" s="8"/>
      <c r="I48" s="8"/>
      <c r="J48" s="8"/>
    </row>
    <row r="49" ht="12" customHeight="1" x14ac:dyDescent="0.2"/>
  </sheetData>
  <pageMargins left="0.70866141732283472" right="0.70866141732283472" top="0.74803149606299213" bottom="0.74803149606299213" header="0.31496062992125984" footer="0.31496062992125984"/>
  <pageSetup paperSize="9" fitToWidth="2" orientation="portrait" verticalDpi="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70C0"/>
    <outlinePr summaryBelow="0"/>
  </sheetPr>
  <dimension ref="A1:AC458"/>
  <sheetViews>
    <sheetView showGridLines="0" tabSelected="1" zoomScale="85" zoomScaleNormal="85" zoomScalePageLayoutView="85" workbookViewId="0">
      <pane ySplit="26" topLeftCell="A27" activePane="bottomLeft" state="frozen"/>
      <selection pane="bottomLeft" activeCell="A27" sqref="A27"/>
    </sheetView>
  </sheetViews>
  <sheetFormatPr defaultColWidth="8.85546875" defaultRowHeight="12.75" x14ac:dyDescent="0.2"/>
  <cols>
    <col min="1" max="1" width="7.28515625" style="32" customWidth="1"/>
    <col min="2" max="2" width="10.28515625" style="32" bestFit="1" customWidth="1"/>
    <col min="3" max="3" width="8.85546875" style="32"/>
    <col min="4" max="4" width="9.85546875" style="32" bestFit="1" customWidth="1"/>
    <col min="5" max="6" width="9.85546875" style="32" customWidth="1"/>
    <col min="7" max="7" width="18.42578125" style="32" customWidth="1"/>
    <col min="8" max="8" width="13.5703125" style="32" bestFit="1" customWidth="1"/>
    <col min="9" max="9" width="15" style="32" customWidth="1"/>
    <col min="10" max="10" width="10.7109375" style="32" bestFit="1" customWidth="1"/>
    <col min="11" max="11" width="11.85546875" style="32" bestFit="1" customWidth="1"/>
    <col min="12" max="12" width="15" style="33" bestFit="1" customWidth="1"/>
    <col min="13" max="13" width="13.5703125" style="32" bestFit="1" customWidth="1"/>
    <col min="14" max="14" width="11.28515625" style="32" bestFit="1" customWidth="1"/>
    <col min="15" max="15" width="10.85546875" style="32" bestFit="1" customWidth="1"/>
    <col min="16" max="16" width="11.28515625" style="32" bestFit="1" customWidth="1"/>
    <col min="17" max="17" width="10.85546875" style="32" bestFit="1" customWidth="1"/>
    <col min="18" max="18" width="18.140625" style="32" customWidth="1"/>
    <col min="19" max="19" width="14.140625" style="32" bestFit="1" customWidth="1"/>
    <col min="20" max="20" width="16.7109375" style="32" customWidth="1"/>
    <col min="21" max="21" width="14.140625" style="32" bestFit="1" customWidth="1"/>
    <col min="22" max="22" width="16.7109375" style="32" customWidth="1"/>
    <col min="23" max="23" width="14.140625" style="32" bestFit="1" customWidth="1"/>
    <col min="24" max="24" width="16.7109375" style="32" customWidth="1"/>
    <col min="25" max="25" width="14.140625" style="32" bestFit="1" customWidth="1"/>
    <col min="26" max="26" width="12.7109375" style="32" bestFit="1" customWidth="1"/>
    <col min="27" max="27" width="10.85546875" style="32" bestFit="1" customWidth="1"/>
    <col min="28" max="28" width="12.7109375" style="32" bestFit="1" customWidth="1"/>
    <col min="29" max="29" width="11.85546875" style="32" bestFit="1" customWidth="1"/>
    <col min="30" max="16384" width="8.85546875" style="32"/>
  </cols>
  <sheetData>
    <row r="1" spans="1:25" s="2" customFormat="1" ht="23.25" x14ac:dyDescent="0.35">
      <c r="A1" s="26" t="s">
        <v>23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25" s="3" customFormat="1" ht="18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25" s="2" customFormat="1" ht="18" customHeight="1" x14ac:dyDescent="0.25">
      <c r="A3" s="28"/>
      <c r="B3" s="25"/>
      <c r="C3" s="29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</row>
    <row r="4" spans="1:25" s="4" customFormat="1" ht="12" customHeight="1" x14ac:dyDescent="0.2"/>
    <row r="5" spans="1:25" s="4" customFormat="1" ht="12" customHeight="1" x14ac:dyDescent="0.2"/>
    <row r="6" spans="1:25" s="4" customFormat="1" ht="12" customHeight="1" x14ac:dyDescent="0.2"/>
    <row r="7" spans="1:25" s="4" customFormat="1" ht="12" customHeight="1" x14ac:dyDescent="0.2"/>
    <row r="8" spans="1:25" s="4" customFormat="1" ht="12" customHeight="1" x14ac:dyDescent="0.2">
      <c r="H8" s="6"/>
      <c r="I8" s="6"/>
      <c r="L8" s="5"/>
    </row>
    <row r="9" spans="1:25" s="4" customFormat="1" ht="12" customHeight="1" x14ac:dyDescent="0.2">
      <c r="H9" s="6"/>
      <c r="I9" s="6"/>
      <c r="L9" s="5"/>
    </row>
    <row r="10" spans="1:25" s="4" customFormat="1" ht="12" customHeight="1" x14ac:dyDescent="0.2">
      <c r="H10" s="6"/>
      <c r="I10" s="6"/>
      <c r="L10" s="5"/>
    </row>
    <row r="11" spans="1:25" s="2" customFormat="1" ht="12" customHeight="1" x14ac:dyDescent="0.2">
      <c r="A11" s="8">
        <f>MAX(A$3:A8)+0.01</f>
        <v>0.01</v>
      </c>
      <c r="B11" s="8"/>
      <c r="C11" s="8" t="s">
        <v>24</v>
      </c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</row>
    <row r="12" spans="1:25" ht="12" customHeight="1" x14ac:dyDescent="0.2">
      <c r="A12" s="30"/>
      <c r="B12" s="30"/>
      <c r="C12" s="30"/>
      <c r="D12" s="30"/>
      <c r="E12" s="30"/>
      <c r="F12" s="30"/>
      <c r="G12" s="30"/>
      <c r="H12" s="30"/>
      <c r="I12" s="30"/>
      <c r="J12" s="30"/>
      <c r="K12" s="30"/>
      <c r="L12" s="31"/>
      <c r="M12" s="30"/>
      <c r="N12" s="30"/>
    </row>
    <row r="13" spans="1:25" x14ac:dyDescent="0.2">
      <c r="A13" s="30"/>
      <c r="B13" s="30"/>
      <c r="C13" s="30"/>
      <c r="D13" s="30"/>
      <c r="E13" s="30"/>
      <c r="F13" s="30"/>
      <c r="G13" s="30"/>
      <c r="H13" s="30"/>
      <c r="I13" s="30"/>
      <c r="J13" s="30"/>
      <c r="K13" s="30"/>
      <c r="L13" s="31"/>
      <c r="M13" s="30"/>
      <c r="N13" s="30"/>
    </row>
    <row r="14" spans="1:25" x14ac:dyDescent="0.2">
      <c r="A14" s="30"/>
      <c r="B14" s="30"/>
      <c r="C14" s="30"/>
      <c r="D14" s="30"/>
      <c r="E14" s="30"/>
      <c r="F14" s="30"/>
      <c r="G14" s="30"/>
      <c r="H14" s="30"/>
      <c r="I14" s="30"/>
      <c r="J14" s="32" t="s">
        <v>31</v>
      </c>
      <c r="K14" s="17">
        <v>17300000</v>
      </c>
      <c r="L14" s="31" t="s">
        <v>33</v>
      </c>
      <c r="M14" s="17">
        <v>350000</v>
      </c>
      <c r="N14" s="31" t="s">
        <v>33</v>
      </c>
      <c r="O14" s="17">
        <v>180000</v>
      </c>
      <c r="P14" s="31" t="s">
        <v>33</v>
      </c>
      <c r="Q14" s="17">
        <v>230000</v>
      </c>
      <c r="R14" s="31" t="s">
        <v>42</v>
      </c>
      <c r="S14" s="17">
        <v>1960000</v>
      </c>
      <c r="T14" s="32" t="s">
        <v>47</v>
      </c>
      <c r="U14" s="17">
        <v>5340000</v>
      </c>
      <c r="V14" s="32" t="s">
        <v>47</v>
      </c>
      <c r="W14" s="17">
        <v>9230000</v>
      </c>
      <c r="X14" s="32" t="s">
        <v>47</v>
      </c>
      <c r="Y14" s="17">
        <v>1790000</v>
      </c>
    </row>
    <row r="15" spans="1:25" x14ac:dyDescent="0.2">
      <c r="A15" s="30"/>
      <c r="B15" s="30"/>
      <c r="C15" s="30"/>
      <c r="D15" s="30"/>
      <c r="E15" s="30"/>
      <c r="F15" s="30"/>
      <c r="G15" s="30"/>
      <c r="H15" s="30"/>
      <c r="I15" s="30"/>
      <c r="J15" s="30"/>
      <c r="K15" s="30"/>
      <c r="L15" s="31" t="s">
        <v>35</v>
      </c>
      <c r="M15" s="17">
        <v>3</v>
      </c>
      <c r="N15" s="30"/>
      <c r="R15" s="32" t="s">
        <v>44</v>
      </c>
      <c r="S15" s="17" t="s">
        <v>43</v>
      </c>
      <c r="T15" s="32" t="s">
        <v>55</v>
      </c>
      <c r="U15" s="17">
        <v>1</v>
      </c>
      <c r="X15" s="32" t="s">
        <v>55</v>
      </c>
      <c r="Y15" s="17">
        <v>1</v>
      </c>
    </row>
    <row r="16" spans="1:25" x14ac:dyDescent="0.2">
      <c r="A16" s="30"/>
      <c r="B16" s="30"/>
      <c r="C16" s="30"/>
      <c r="D16" s="30"/>
      <c r="E16" s="30"/>
      <c r="F16" s="30"/>
      <c r="G16" s="30"/>
      <c r="H16" s="30"/>
      <c r="I16" s="30"/>
      <c r="J16" s="30" t="s">
        <v>27</v>
      </c>
      <c r="K16" s="30" t="s">
        <v>32</v>
      </c>
      <c r="L16" s="31"/>
      <c r="M16" s="30"/>
      <c r="N16" s="30"/>
      <c r="X16" s="32" t="s">
        <v>59</v>
      </c>
      <c r="Y16" s="4" t="str">
        <f>IF(Y15=1,Y17,Y18)</f>
        <v>Wed</v>
      </c>
    </row>
    <row r="17" spans="1:29" x14ac:dyDescent="0.2">
      <c r="A17" s="30"/>
      <c r="B17" s="30"/>
      <c r="C17" s="30"/>
      <c r="D17" s="30"/>
      <c r="E17" s="30"/>
      <c r="F17" s="30"/>
      <c r="G17" s="30"/>
      <c r="H17" s="30"/>
      <c r="I17" s="30"/>
      <c r="J17" s="17">
        <v>5</v>
      </c>
      <c r="K17" s="12">
        <v>0.11</v>
      </c>
      <c r="L17" s="31"/>
      <c r="M17" s="30"/>
      <c r="N17" s="30"/>
      <c r="S17" s="30"/>
      <c r="T17" s="32" t="s">
        <v>56</v>
      </c>
      <c r="U17" s="32" t="s">
        <v>53</v>
      </c>
      <c r="V17" s="32" t="s">
        <v>54</v>
      </c>
      <c r="X17" s="32" t="s">
        <v>57</v>
      </c>
      <c r="Y17" s="17" t="s">
        <v>51</v>
      </c>
    </row>
    <row r="18" spans="1:29" x14ac:dyDescent="0.2">
      <c r="A18" s="30"/>
      <c r="B18" s="30"/>
      <c r="C18" s="30"/>
      <c r="D18" s="30"/>
      <c r="E18" s="30"/>
      <c r="F18" s="30"/>
      <c r="G18" s="30"/>
      <c r="H18" s="30"/>
      <c r="I18" s="30"/>
      <c r="J18" s="17">
        <v>10</v>
      </c>
      <c r="K18" s="12">
        <v>0.21</v>
      </c>
      <c r="L18" s="31"/>
      <c r="M18" s="30"/>
      <c r="N18" s="30"/>
      <c r="T18" s="35">
        <f>IF($U$15=1,U18,V18)</f>
        <v>7</v>
      </c>
      <c r="U18" s="17">
        <v>7</v>
      </c>
      <c r="V18" s="17">
        <v>6</v>
      </c>
      <c r="X18" s="32" t="s">
        <v>58</v>
      </c>
      <c r="Y18" s="17" t="s">
        <v>43</v>
      </c>
    </row>
    <row r="19" spans="1:29" x14ac:dyDescent="0.2">
      <c r="A19" s="30"/>
      <c r="B19" s="30"/>
      <c r="C19" s="30"/>
      <c r="D19" s="30"/>
      <c r="E19" s="30"/>
      <c r="F19" s="30"/>
      <c r="G19" s="30"/>
      <c r="H19" s="30"/>
      <c r="I19" s="30"/>
      <c r="J19" s="17">
        <v>18</v>
      </c>
      <c r="K19" s="12">
        <v>0.41</v>
      </c>
      <c r="L19" s="31"/>
      <c r="M19" s="30"/>
      <c r="N19" s="30"/>
      <c r="T19" s="35">
        <f t="shared" ref="T19:T20" si="0">IF($U$15=1,U19,V19)</f>
        <v>14</v>
      </c>
      <c r="U19" s="17">
        <v>14</v>
      </c>
      <c r="V19" s="17">
        <v>13</v>
      </c>
    </row>
    <row r="20" spans="1:29" x14ac:dyDescent="0.2">
      <c r="A20" s="30"/>
      <c r="B20" s="30"/>
      <c r="C20" s="30"/>
      <c r="D20" s="30"/>
      <c r="E20" s="30"/>
      <c r="F20" s="30"/>
      <c r="G20" s="30"/>
      <c r="H20" s="30"/>
      <c r="I20" s="30"/>
      <c r="J20" s="17">
        <v>23</v>
      </c>
      <c r="K20" s="14">
        <f>1-SUM(K17:K19)</f>
        <v>0.27</v>
      </c>
      <c r="L20" s="31"/>
      <c r="M20" s="30"/>
      <c r="N20" s="30"/>
      <c r="T20" s="35">
        <f t="shared" si="0"/>
        <v>20</v>
      </c>
      <c r="U20" s="36">
        <v>20</v>
      </c>
      <c r="V20" s="17">
        <v>19</v>
      </c>
    </row>
    <row r="21" spans="1:29" x14ac:dyDescent="0.2">
      <c r="A21" s="30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1"/>
      <c r="M21" s="30"/>
      <c r="N21" s="31"/>
      <c r="O21" s="30"/>
    </row>
    <row r="22" spans="1:29" x14ac:dyDescent="0.2">
      <c r="A22" s="30"/>
      <c r="B22" s="30"/>
      <c r="C22" s="30"/>
      <c r="D22" s="30"/>
      <c r="E22" s="30"/>
      <c r="F22" s="30"/>
      <c r="G22" s="30"/>
      <c r="H22" s="30"/>
      <c r="I22" s="30"/>
      <c r="J22" s="24">
        <v>43166</v>
      </c>
      <c r="K22" s="30">
        <f>SUMIFS($J$27:$J$458,$B$27:$B$458,"&gt;="&amp;J22,$B$27:$B$458,"&lt;="&amp;J23)</f>
        <v>131826000</v>
      </c>
      <c r="L22" s="24">
        <v>43191</v>
      </c>
      <c r="M22" s="30">
        <f>SUMIFS($M$27:$M$458,$B$27:$B$458,"&gt;="&amp;L22,$B$27:$B$458,"&lt;="&amp;L23)</f>
        <v>75950000</v>
      </c>
      <c r="N22" s="24">
        <v>43296</v>
      </c>
      <c r="O22" s="30">
        <f>SUMIFS($O$27:$O$458,$B$27:$B$458,"&gt;="&amp;N22,$B$27:$B$458,"&lt;="&amp;N23)</f>
        <v>23940000</v>
      </c>
      <c r="P22" s="24">
        <v>43191</v>
      </c>
      <c r="Q22" s="30">
        <f>SUMIFS($P$27:$P$458,$B$27:$B$458,"&gt;="&amp;P22,$B$27:$B$458,"&lt;="&amp;P23)</f>
        <v>49220000</v>
      </c>
      <c r="R22" s="24">
        <v>43133</v>
      </c>
      <c r="S22" s="30">
        <f>SUMIFS($S$27:$S$458,$B$27:$B$458,"&gt;="&amp;R22,$B$27:$B$458,"&lt;="&amp;R23)</f>
        <v>55340173.913043514</v>
      </c>
      <c r="T22" s="24">
        <v>43101</v>
      </c>
      <c r="U22" s="30">
        <f>SUMIFS($T$27:$T$458,$B$27:$B$458,"&gt;="&amp;T22,$B$27:$B$458,"&lt;="&amp;T23,$C$27:$C$458,"Fri")</f>
        <v>90780000</v>
      </c>
      <c r="Z22" s="24">
        <v>43344</v>
      </c>
      <c r="AA22" s="30">
        <f>SUMIFS($Z$27:$Z$458,$B$27:$B$458,"&gt;="&amp;Z22,$B$27:$B$458,"&lt;="&amp;Z23)</f>
        <v>26048000</v>
      </c>
      <c r="AB22" s="24">
        <v>43252</v>
      </c>
      <c r="AC22" s="30">
        <f>SUMIFS($Z$27:$Z$458,$B$27:$B$458,"&gt;="&amp;AB22,$B$27:$B$458,"&lt;="&amp;AB23)</f>
        <v>574040000.00000024</v>
      </c>
    </row>
    <row r="23" spans="1:29" x14ac:dyDescent="0.2">
      <c r="A23" s="30"/>
      <c r="B23" s="30"/>
      <c r="C23" s="30"/>
      <c r="D23" s="30"/>
      <c r="E23" s="30"/>
      <c r="F23" s="30"/>
      <c r="G23" s="30"/>
      <c r="H23" s="30"/>
      <c r="I23" s="30"/>
      <c r="J23" s="24">
        <v>43391</v>
      </c>
      <c r="K23" s="30"/>
      <c r="L23" s="24">
        <v>43404</v>
      </c>
      <c r="M23" s="30"/>
      <c r="N23" s="24">
        <v>43428</v>
      </c>
      <c r="O23" s="30"/>
      <c r="P23" s="24">
        <v>43404</v>
      </c>
      <c r="Q23" s="30"/>
      <c r="R23" s="24">
        <v>43332</v>
      </c>
      <c r="S23" s="30"/>
      <c r="T23" s="24">
        <v>43465</v>
      </c>
      <c r="U23" s="30"/>
      <c r="Z23" s="24">
        <v>43353</v>
      </c>
      <c r="AA23" s="30"/>
      <c r="AB23" s="24">
        <v>43465</v>
      </c>
      <c r="AC23" s="30"/>
    </row>
    <row r="24" spans="1:29" x14ac:dyDescent="0.2">
      <c r="A24" s="30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1"/>
      <c r="M24" s="30"/>
      <c r="N24" s="31"/>
      <c r="O24" s="30"/>
    </row>
    <row r="25" spans="1:29" x14ac:dyDescent="0.2">
      <c r="A25" s="30"/>
      <c r="B25" s="30"/>
      <c r="C25" s="30"/>
      <c r="D25" s="30"/>
      <c r="E25" s="30"/>
      <c r="F25" s="30"/>
      <c r="G25" s="30"/>
      <c r="H25" s="30"/>
      <c r="I25" s="30"/>
      <c r="J25" s="30" t="s">
        <v>30</v>
      </c>
      <c r="K25" s="30"/>
      <c r="L25" s="31" t="s">
        <v>38</v>
      </c>
      <c r="M25" s="30"/>
      <c r="N25" s="31" t="s">
        <v>39</v>
      </c>
      <c r="O25" s="30"/>
      <c r="P25" s="31" t="s">
        <v>40</v>
      </c>
      <c r="R25" s="31" t="s">
        <v>41</v>
      </c>
      <c r="T25" s="31" t="s">
        <v>46</v>
      </c>
      <c r="V25" s="31" t="s">
        <v>48</v>
      </c>
      <c r="X25" s="31" t="s">
        <v>49</v>
      </c>
    </row>
    <row r="26" spans="1:29" x14ac:dyDescent="0.2">
      <c r="A26" s="30"/>
      <c r="B26" s="30" t="s">
        <v>25</v>
      </c>
      <c r="C26" s="30" t="s">
        <v>27</v>
      </c>
      <c r="D26" s="30" t="s">
        <v>26</v>
      </c>
      <c r="E26" s="30" t="s">
        <v>29</v>
      </c>
      <c r="F26" s="30" t="s">
        <v>25</v>
      </c>
      <c r="G26" s="30" t="s">
        <v>50</v>
      </c>
      <c r="H26" s="32" t="s">
        <v>28</v>
      </c>
      <c r="I26" s="32" t="s">
        <v>35</v>
      </c>
      <c r="J26" s="30" t="s">
        <v>37</v>
      </c>
      <c r="K26" s="30" t="s">
        <v>34</v>
      </c>
      <c r="L26" s="31" t="s">
        <v>36</v>
      </c>
      <c r="M26" s="30" t="s">
        <v>37</v>
      </c>
      <c r="N26" s="31" t="s">
        <v>36</v>
      </c>
      <c r="O26" s="30" t="s">
        <v>37</v>
      </c>
      <c r="P26" s="32" t="s">
        <v>37</v>
      </c>
      <c r="Q26" s="32" t="s">
        <v>34</v>
      </c>
      <c r="R26" s="32" t="s">
        <v>45</v>
      </c>
      <c r="S26" s="32" t="s">
        <v>37</v>
      </c>
      <c r="T26" s="32" t="s">
        <v>37</v>
      </c>
      <c r="U26" s="32" t="s">
        <v>34</v>
      </c>
      <c r="V26" s="32" t="s">
        <v>37</v>
      </c>
      <c r="W26" s="32" t="s">
        <v>34</v>
      </c>
      <c r="X26" s="32" t="s">
        <v>37</v>
      </c>
      <c r="Y26" s="32" t="s">
        <v>34</v>
      </c>
      <c r="Z26" s="32" t="s">
        <v>52</v>
      </c>
    </row>
    <row r="27" spans="1:29" x14ac:dyDescent="0.2">
      <c r="A27" s="30"/>
      <c r="B27" s="34">
        <v>43070</v>
      </c>
      <c r="C27" s="30" t="str">
        <f>TEXT(B27,"ddd")</f>
        <v>Fri</v>
      </c>
      <c r="D27" s="30">
        <f>1-(C27="Sat")-(C27="Sun")</f>
        <v>1</v>
      </c>
      <c r="E27" s="30">
        <f>MONTH(B27)</f>
        <v>12</v>
      </c>
      <c r="F27" s="30">
        <f>DAY(B27)</f>
        <v>1</v>
      </c>
      <c r="G27" s="30">
        <f>IF(E27=E26,G26-1,EOMONTH(B27,0)-B27+1)</f>
        <v>31</v>
      </c>
      <c r="H27" s="30">
        <f>D27+IF(E27=E26,H26)</f>
        <v>1</v>
      </c>
      <c r="I27" s="30">
        <f>(C27="Thu")+IF(E27=E26,I26,0)</f>
        <v>0</v>
      </c>
      <c r="J27" s="30">
        <f>$K$14*SUMIFS($K$17:$K$20,$J$17:$J$20,$F27)</f>
        <v>0</v>
      </c>
      <c r="K27" s="30"/>
      <c r="L27" s="31">
        <f>IF((C27="Thu")*(I27=3),0,SUM(L26,$M$14))</f>
        <v>350000</v>
      </c>
      <c r="M27" s="30">
        <f>IF(L27=0,L26+M$14,0)</f>
        <v>0</v>
      </c>
      <c r="N27" s="30">
        <f>IF(D27,0,SUM(N26,$O$14))</f>
        <v>0</v>
      </c>
      <c r="O27" s="30">
        <f>IF(D27,SUM(O$14,N26),0)</f>
        <v>180000</v>
      </c>
      <c r="P27" s="30">
        <f>IF(F27=15,$Q$14*(EOMONTH(B27,0)-EOMONTH(B27,-1)),0)</f>
        <v>0</v>
      </c>
      <c r="R27" s="30">
        <f>IF(E27=E26,R26,$S$14*COUNTIFS($B$27:$B$458,"&gt;="&amp;$B27,$B$27:$B$458,"&lt;="&amp;EOMONTH(B27,0),$C$27:$C$458,$S$15)/SUMIFS($D$27:$D$458,$B$27:$B$458,"&gt;="&amp;$B27,$B$27:$B$458,"&lt;="&amp;EOMONTH(B27,0)))</f>
        <v>373333.33333333331</v>
      </c>
      <c r="S27" s="30">
        <f>R27*D27</f>
        <v>373333.33333333331</v>
      </c>
      <c r="T27" s="30">
        <f>IF(OR((C27="Fri")*(2-ISERROR(MATCH(F27+1,$T$18:$T$20,0))-ISERROR(MATCH(F27+2,$T$18:$T$20,0))),
(1-ISERROR(MATCH(F27,$T$18:$T$20,0)))*D27),$U$14,0)</f>
        <v>0</v>
      </c>
      <c r="V27" s="30">
        <f>IF(MOD(E27,2)=0,H27=1,H27=3)*$W$14*D27</f>
        <v>9230000</v>
      </c>
      <c r="X27" s="37">
        <f t="shared" ref="X27:X90" si="1">IF(OR(
(C28=$Y$16)*(F28&lt;=10),
(C27=$Y$16)*(F27&gt;10)*(G27&gt;10),
(C26=$Y$16)*(G26&lt;=10)
),$Y$14,0)</f>
        <v>0</v>
      </c>
      <c r="Z27" s="30">
        <f>SUMIFS(J27:Y27,$J$26:$Y$26,"Payment")</f>
        <v>9783333.333333334</v>
      </c>
    </row>
    <row r="28" spans="1:29" x14ac:dyDescent="0.2">
      <c r="A28" s="30"/>
      <c r="B28" s="34">
        <f>+B27+1</f>
        <v>43071</v>
      </c>
      <c r="C28" s="30" t="str">
        <f t="shared" ref="C28:C91" si="2">TEXT(B28,"ddd")</f>
        <v>Sat</v>
      </c>
      <c r="D28" s="30">
        <f t="shared" ref="D28:D91" si="3">1-(C28="Sat")-(C28="Sun")</f>
        <v>0</v>
      </c>
      <c r="E28" s="30">
        <f t="shared" ref="E28:E91" si="4">MONTH(B28)</f>
        <v>12</v>
      </c>
      <c r="F28" s="30">
        <f t="shared" ref="F28:F91" si="5">DAY(B28)</f>
        <v>2</v>
      </c>
      <c r="G28" s="30">
        <f t="shared" ref="G28:G91" si="6">IF(E28=E27,G27-1,EOMONTH(B28,0)-B28+1)</f>
        <v>30</v>
      </c>
      <c r="H28" s="30">
        <f t="shared" ref="H28:H91" si="7">D28+IF(E28=E27,H27)</f>
        <v>1</v>
      </c>
      <c r="I28" s="30">
        <f t="shared" ref="I28:I91" si="8">(C28="Thu")+IF(E28=E27,I27,0)</f>
        <v>0</v>
      </c>
      <c r="J28" s="30">
        <f t="shared" ref="J28:J91" si="9">$K$14*SUMIFS($K$17:$K$20,$J$17:$J$20,$F28)</f>
        <v>0</v>
      </c>
      <c r="K28" s="30"/>
      <c r="L28" s="31">
        <f t="shared" ref="L28:L59" si="10">IF((C28="Thu")*(I28=3),0,SUM(L27,$M$14))</f>
        <v>700000</v>
      </c>
      <c r="M28" s="30">
        <f t="shared" ref="M28:M91" si="11">IF(L28=0,L27+M$14,0)</f>
        <v>0</v>
      </c>
      <c r="N28" s="30">
        <f t="shared" ref="N28:N91" si="12">IF(D28,0,SUM(N27,$O$14))</f>
        <v>180000</v>
      </c>
      <c r="O28" s="30">
        <f t="shared" ref="O28:O91" si="13">IF(D28,SUM(O$14,N27),0)</f>
        <v>0</v>
      </c>
      <c r="P28" s="30">
        <f t="shared" ref="P28:P91" si="14">IF(F28=15,$Q$14*(EOMONTH(B28,0)-EOMONTH(B28,-1)),0)</f>
        <v>0</v>
      </c>
      <c r="R28" s="30">
        <f t="shared" ref="R28:R91" si="15">IF(E28=E27,R27,$S$14*COUNTIFS($B$27:$B$458,"&gt;="&amp;$B28,$B$27:$B$458,"&lt;="&amp;EOMONTH(B28,0),$C$27:$C$458,$S$15)/SUMIFS($D$27:$D$458,$B$27:$B$458,"&gt;="&amp;$B28,$B$27:$B$458,"&lt;="&amp;EOMONTH(B28,0)))</f>
        <v>373333.33333333331</v>
      </c>
      <c r="S28" s="30">
        <f t="shared" ref="S28:S91" si="16">R28*D28</f>
        <v>0</v>
      </c>
      <c r="T28" s="30">
        <f t="shared" ref="T28:T91" si="17">IF(OR((C28="Fri")*(2-ISERROR(MATCH(F28+1,$T$18:$T$20,0))-ISERROR(MATCH(F28+2,$T$18:$T$20,0))),
(1-ISERROR(MATCH(F28,$T$18:$T$20,0)))*D28),$U$14,0)</f>
        <v>0</v>
      </c>
      <c r="V28" s="30">
        <f t="shared" ref="V28:V91" si="18">IF(MOD(E28,2)=0,H28=1,H28=3)*$W$14*D28</f>
        <v>0</v>
      </c>
      <c r="X28" s="30">
        <f t="shared" si="1"/>
        <v>0</v>
      </c>
      <c r="Z28" s="30">
        <f t="shared" ref="Z28:Z91" si="19">SUMIFS(J28:Y28,$J$26:$Y$26,"Payment")</f>
        <v>0</v>
      </c>
    </row>
    <row r="29" spans="1:29" x14ac:dyDescent="0.2">
      <c r="A29" s="30"/>
      <c r="B29" s="34">
        <f t="shared" ref="B29:B92" si="20">+B28+1</f>
        <v>43072</v>
      </c>
      <c r="C29" s="30" t="str">
        <f t="shared" si="2"/>
        <v>Sun</v>
      </c>
      <c r="D29" s="30">
        <f t="shared" si="3"/>
        <v>0</v>
      </c>
      <c r="E29" s="30">
        <f t="shared" si="4"/>
        <v>12</v>
      </c>
      <c r="F29" s="30">
        <f t="shared" si="5"/>
        <v>3</v>
      </c>
      <c r="G29" s="30">
        <f t="shared" si="6"/>
        <v>29</v>
      </c>
      <c r="H29" s="30">
        <f t="shared" si="7"/>
        <v>1</v>
      </c>
      <c r="I29" s="30">
        <f t="shared" si="8"/>
        <v>0</v>
      </c>
      <c r="J29" s="30">
        <f t="shared" si="9"/>
        <v>0</v>
      </c>
      <c r="K29" s="30"/>
      <c r="L29" s="31">
        <f t="shared" si="10"/>
        <v>1050000</v>
      </c>
      <c r="M29" s="30">
        <f t="shared" si="11"/>
        <v>0</v>
      </c>
      <c r="N29" s="30">
        <f t="shared" si="12"/>
        <v>360000</v>
      </c>
      <c r="O29" s="30">
        <f t="shared" si="13"/>
        <v>0</v>
      </c>
      <c r="P29" s="30">
        <f t="shared" si="14"/>
        <v>0</v>
      </c>
      <c r="R29" s="30">
        <f t="shared" si="15"/>
        <v>373333.33333333331</v>
      </c>
      <c r="S29" s="30">
        <f t="shared" si="16"/>
        <v>0</v>
      </c>
      <c r="T29" s="30">
        <f t="shared" si="17"/>
        <v>0</v>
      </c>
      <c r="V29" s="30">
        <f t="shared" si="18"/>
        <v>0</v>
      </c>
      <c r="X29" s="30">
        <f t="shared" si="1"/>
        <v>0</v>
      </c>
      <c r="Z29" s="30">
        <f t="shared" si="19"/>
        <v>0</v>
      </c>
    </row>
    <row r="30" spans="1:29" x14ac:dyDescent="0.2">
      <c r="A30" s="30"/>
      <c r="B30" s="34">
        <f t="shared" si="20"/>
        <v>43073</v>
      </c>
      <c r="C30" s="30" t="str">
        <f t="shared" si="2"/>
        <v>Mon</v>
      </c>
      <c r="D30" s="30">
        <f t="shared" si="3"/>
        <v>1</v>
      </c>
      <c r="E30" s="30">
        <f t="shared" si="4"/>
        <v>12</v>
      </c>
      <c r="F30" s="30">
        <f t="shared" si="5"/>
        <v>4</v>
      </c>
      <c r="G30" s="30">
        <f t="shared" si="6"/>
        <v>28</v>
      </c>
      <c r="H30" s="30">
        <f t="shared" si="7"/>
        <v>2</v>
      </c>
      <c r="I30" s="30">
        <f t="shared" si="8"/>
        <v>0</v>
      </c>
      <c r="J30" s="30">
        <f t="shared" si="9"/>
        <v>0</v>
      </c>
      <c r="K30" s="30"/>
      <c r="L30" s="31">
        <f t="shared" si="10"/>
        <v>1400000</v>
      </c>
      <c r="M30" s="30">
        <f t="shared" si="11"/>
        <v>0</v>
      </c>
      <c r="N30" s="30">
        <f t="shared" si="12"/>
        <v>0</v>
      </c>
      <c r="O30" s="30">
        <f t="shared" si="13"/>
        <v>540000</v>
      </c>
      <c r="P30" s="30">
        <f t="shared" si="14"/>
        <v>0</v>
      </c>
      <c r="R30" s="30">
        <f t="shared" si="15"/>
        <v>373333.33333333331</v>
      </c>
      <c r="S30" s="30">
        <f t="shared" si="16"/>
        <v>373333.33333333331</v>
      </c>
      <c r="T30" s="30">
        <f t="shared" si="17"/>
        <v>0</v>
      </c>
      <c r="V30" s="30">
        <f t="shared" si="18"/>
        <v>0</v>
      </c>
      <c r="X30" s="30">
        <f t="shared" si="1"/>
        <v>0</v>
      </c>
      <c r="Z30" s="30">
        <f t="shared" si="19"/>
        <v>913333.33333333326</v>
      </c>
    </row>
    <row r="31" spans="1:29" x14ac:dyDescent="0.2">
      <c r="A31" s="30"/>
      <c r="B31" s="34">
        <f t="shared" si="20"/>
        <v>43074</v>
      </c>
      <c r="C31" s="30" t="str">
        <f t="shared" si="2"/>
        <v>Tue</v>
      </c>
      <c r="D31" s="30">
        <f t="shared" si="3"/>
        <v>1</v>
      </c>
      <c r="E31" s="30">
        <f t="shared" si="4"/>
        <v>12</v>
      </c>
      <c r="F31" s="30">
        <f t="shared" si="5"/>
        <v>5</v>
      </c>
      <c r="G31" s="30">
        <f t="shared" si="6"/>
        <v>27</v>
      </c>
      <c r="H31" s="30">
        <f t="shared" si="7"/>
        <v>3</v>
      </c>
      <c r="I31" s="30">
        <f t="shared" si="8"/>
        <v>0</v>
      </c>
      <c r="J31" s="30">
        <f t="shared" si="9"/>
        <v>1903000</v>
      </c>
      <c r="K31" s="30"/>
      <c r="L31" s="31">
        <f t="shared" si="10"/>
        <v>1750000</v>
      </c>
      <c r="M31" s="30">
        <f t="shared" si="11"/>
        <v>0</v>
      </c>
      <c r="N31" s="30">
        <f t="shared" si="12"/>
        <v>0</v>
      </c>
      <c r="O31" s="30">
        <f t="shared" si="13"/>
        <v>180000</v>
      </c>
      <c r="P31" s="30">
        <f t="shared" si="14"/>
        <v>0</v>
      </c>
      <c r="R31" s="30">
        <f t="shared" si="15"/>
        <v>373333.33333333331</v>
      </c>
      <c r="S31" s="30">
        <f t="shared" si="16"/>
        <v>373333.33333333331</v>
      </c>
      <c r="T31" s="30">
        <f t="shared" si="17"/>
        <v>0</v>
      </c>
      <c r="V31" s="30">
        <f t="shared" si="18"/>
        <v>0</v>
      </c>
      <c r="X31" s="30">
        <f t="shared" si="1"/>
        <v>1790000</v>
      </c>
      <c r="Z31" s="30">
        <f t="shared" si="19"/>
        <v>4246333.333333334</v>
      </c>
    </row>
    <row r="32" spans="1:29" x14ac:dyDescent="0.2">
      <c r="A32" s="30"/>
      <c r="B32" s="34">
        <f t="shared" si="20"/>
        <v>43075</v>
      </c>
      <c r="C32" s="30" t="str">
        <f t="shared" si="2"/>
        <v>Wed</v>
      </c>
      <c r="D32" s="30">
        <f t="shared" si="3"/>
        <v>1</v>
      </c>
      <c r="E32" s="30">
        <f t="shared" si="4"/>
        <v>12</v>
      </c>
      <c r="F32" s="30">
        <f t="shared" si="5"/>
        <v>6</v>
      </c>
      <c r="G32" s="30">
        <f t="shared" si="6"/>
        <v>26</v>
      </c>
      <c r="H32" s="30">
        <f t="shared" si="7"/>
        <v>4</v>
      </c>
      <c r="I32" s="30">
        <f t="shared" si="8"/>
        <v>0</v>
      </c>
      <c r="J32" s="30">
        <f t="shared" si="9"/>
        <v>0</v>
      </c>
      <c r="K32" s="30"/>
      <c r="L32" s="31">
        <f t="shared" si="10"/>
        <v>2100000</v>
      </c>
      <c r="M32" s="30">
        <f t="shared" si="11"/>
        <v>0</v>
      </c>
      <c r="N32" s="30">
        <f t="shared" si="12"/>
        <v>0</v>
      </c>
      <c r="O32" s="30">
        <f t="shared" si="13"/>
        <v>180000</v>
      </c>
      <c r="P32" s="30">
        <f t="shared" si="14"/>
        <v>0</v>
      </c>
      <c r="R32" s="30">
        <f t="shared" si="15"/>
        <v>373333.33333333331</v>
      </c>
      <c r="S32" s="30">
        <f t="shared" si="16"/>
        <v>373333.33333333331</v>
      </c>
      <c r="T32" s="30">
        <f t="shared" si="17"/>
        <v>0</v>
      </c>
      <c r="V32" s="30">
        <f t="shared" si="18"/>
        <v>0</v>
      </c>
      <c r="X32" s="30">
        <f t="shared" si="1"/>
        <v>0</v>
      </c>
      <c r="Z32" s="30">
        <f t="shared" si="19"/>
        <v>553333.33333333326</v>
      </c>
    </row>
    <row r="33" spans="1:26" x14ac:dyDescent="0.2">
      <c r="A33" s="30"/>
      <c r="B33" s="34">
        <f t="shared" si="20"/>
        <v>43076</v>
      </c>
      <c r="C33" s="30" t="str">
        <f t="shared" si="2"/>
        <v>Thu</v>
      </c>
      <c r="D33" s="30">
        <f t="shared" si="3"/>
        <v>1</v>
      </c>
      <c r="E33" s="30">
        <f t="shared" si="4"/>
        <v>12</v>
      </c>
      <c r="F33" s="30">
        <f t="shared" si="5"/>
        <v>7</v>
      </c>
      <c r="G33" s="30">
        <f t="shared" si="6"/>
        <v>25</v>
      </c>
      <c r="H33" s="30">
        <f t="shared" si="7"/>
        <v>5</v>
      </c>
      <c r="I33" s="30">
        <f t="shared" si="8"/>
        <v>1</v>
      </c>
      <c r="J33" s="30">
        <f t="shared" si="9"/>
        <v>0</v>
      </c>
      <c r="K33" s="30"/>
      <c r="L33" s="31">
        <f t="shared" si="10"/>
        <v>2450000</v>
      </c>
      <c r="M33" s="30">
        <f t="shared" si="11"/>
        <v>0</v>
      </c>
      <c r="N33" s="30">
        <f t="shared" si="12"/>
        <v>0</v>
      </c>
      <c r="O33" s="30">
        <f t="shared" si="13"/>
        <v>180000</v>
      </c>
      <c r="P33" s="30">
        <f t="shared" si="14"/>
        <v>0</v>
      </c>
      <c r="R33" s="30">
        <f t="shared" si="15"/>
        <v>373333.33333333331</v>
      </c>
      <c r="S33" s="30">
        <f t="shared" si="16"/>
        <v>373333.33333333331</v>
      </c>
      <c r="T33" s="30">
        <f t="shared" si="17"/>
        <v>5340000</v>
      </c>
      <c r="V33" s="30">
        <f t="shared" si="18"/>
        <v>0</v>
      </c>
      <c r="X33" s="30">
        <f t="shared" si="1"/>
        <v>0</v>
      </c>
      <c r="Z33" s="30">
        <f t="shared" si="19"/>
        <v>5893333.333333333</v>
      </c>
    </row>
    <row r="34" spans="1:26" x14ac:dyDescent="0.2">
      <c r="A34" s="30"/>
      <c r="B34" s="34">
        <f t="shared" si="20"/>
        <v>43077</v>
      </c>
      <c r="C34" s="30" t="str">
        <f t="shared" si="2"/>
        <v>Fri</v>
      </c>
      <c r="D34" s="30">
        <f t="shared" si="3"/>
        <v>1</v>
      </c>
      <c r="E34" s="30">
        <f t="shared" si="4"/>
        <v>12</v>
      </c>
      <c r="F34" s="30">
        <f t="shared" si="5"/>
        <v>8</v>
      </c>
      <c r="G34" s="30">
        <f t="shared" si="6"/>
        <v>24</v>
      </c>
      <c r="H34" s="30">
        <f t="shared" si="7"/>
        <v>6</v>
      </c>
      <c r="I34" s="30">
        <f t="shared" si="8"/>
        <v>1</v>
      </c>
      <c r="J34" s="30">
        <f t="shared" si="9"/>
        <v>0</v>
      </c>
      <c r="K34" s="30"/>
      <c r="L34" s="31">
        <f t="shared" si="10"/>
        <v>2800000</v>
      </c>
      <c r="M34" s="30">
        <f t="shared" si="11"/>
        <v>0</v>
      </c>
      <c r="N34" s="30">
        <f t="shared" si="12"/>
        <v>0</v>
      </c>
      <c r="O34" s="30">
        <f t="shared" si="13"/>
        <v>180000</v>
      </c>
      <c r="P34" s="30">
        <f t="shared" si="14"/>
        <v>0</v>
      </c>
      <c r="R34" s="30">
        <f t="shared" si="15"/>
        <v>373333.33333333331</v>
      </c>
      <c r="S34" s="30">
        <f t="shared" si="16"/>
        <v>373333.33333333331</v>
      </c>
      <c r="T34" s="30">
        <f t="shared" si="17"/>
        <v>0</v>
      </c>
      <c r="V34" s="30">
        <f t="shared" si="18"/>
        <v>0</v>
      </c>
      <c r="X34" s="30">
        <f t="shared" si="1"/>
        <v>0</v>
      </c>
      <c r="Z34" s="30">
        <f t="shared" si="19"/>
        <v>553333.33333333326</v>
      </c>
    </row>
    <row r="35" spans="1:26" x14ac:dyDescent="0.2">
      <c r="A35" s="30"/>
      <c r="B35" s="34">
        <f t="shared" si="20"/>
        <v>43078</v>
      </c>
      <c r="C35" s="30" t="str">
        <f t="shared" si="2"/>
        <v>Sat</v>
      </c>
      <c r="D35" s="30">
        <f t="shared" si="3"/>
        <v>0</v>
      </c>
      <c r="E35" s="30">
        <f t="shared" si="4"/>
        <v>12</v>
      </c>
      <c r="F35" s="30">
        <f t="shared" si="5"/>
        <v>9</v>
      </c>
      <c r="G35" s="30">
        <f t="shared" si="6"/>
        <v>23</v>
      </c>
      <c r="H35" s="30">
        <f t="shared" si="7"/>
        <v>6</v>
      </c>
      <c r="I35" s="30">
        <f t="shared" si="8"/>
        <v>1</v>
      </c>
      <c r="J35" s="30">
        <f t="shared" si="9"/>
        <v>0</v>
      </c>
      <c r="K35" s="30"/>
      <c r="L35" s="31">
        <f t="shared" si="10"/>
        <v>3150000</v>
      </c>
      <c r="M35" s="30">
        <f t="shared" si="11"/>
        <v>0</v>
      </c>
      <c r="N35" s="30">
        <f t="shared" si="12"/>
        <v>180000</v>
      </c>
      <c r="O35" s="30">
        <f t="shared" si="13"/>
        <v>0</v>
      </c>
      <c r="P35" s="30">
        <f t="shared" si="14"/>
        <v>0</v>
      </c>
      <c r="R35" s="30">
        <f t="shared" si="15"/>
        <v>373333.33333333331</v>
      </c>
      <c r="S35" s="30">
        <f t="shared" si="16"/>
        <v>0</v>
      </c>
      <c r="T35" s="30">
        <f t="shared" si="17"/>
        <v>0</v>
      </c>
      <c r="V35" s="30">
        <f t="shared" si="18"/>
        <v>0</v>
      </c>
      <c r="X35" s="30">
        <f t="shared" si="1"/>
        <v>0</v>
      </c>
      <c r="Z35" s="30">
        <f t="shared" si="19"/>
        <v>0</v>
      </c>
    </row>
    <row r="36" spans="1:26" x14ac:dyDescent="0.2">
      <c r="A36" s="30"/>
      <c r="B36" s="34">
        <f t="shared" si="20"/>
        <v>43079</v>
      </c>
      <c r="C36" s="30" t="str">
        <f t="shared" si="2"/>
        <v>Sun</v>
      </c>
      <c r="D36" s="30">
        <f t="shared" si="3"/>
        <v>0</v>
      </c>
      <c r="E36" s="30">
        <f t="shared" si="4"/>
        <v>12</v>
      </c>
      <c r="F36" s="30">
        <f t="shared" si="5"/>
        <v>10</v>
      </c>
      <c r="G36" s="30">
        <f t="shared" si="6"/>
        <v>22</v>
      </c>
      <c r="H36" s="30">
        <f t="shared" si="7"/>
        <v>6</v>
      </c>
      <c r="I36" s="30">
        <f t="shared" si="8"/>
        <v>1</v>
      </c>
      <c r="J36" s="30">
        <f t="shared" si="9"/>
        <v>3633000</v>
      </c>
      <c r="K36" s="30"/>
      <c r="L36" s="31">
        <f t="shared" si="10"/>
        <v>3500000</v>
      </c>
      <c r="M36" s="30">
        <f t="shared" si="11"/>
        <v>0</v>
      </c>
      <c r="N36" s="30">
        <f t="shared" si="12"/>
        <v>360000</v>
      </c>
      <c r="O36" s="30">
        <f t="shared" si="13"/>
        <v>0</v>
      </c>
      <c r="P36" s="30">
        <f t="shared" si="14"/>
        <v>0</v>
      </c>
      <c r="R36" s="30">
        <f t="shared" si="15"/>
        <v>373333.33333333331</v>
      </c>
      <c r="S36" s="30">
        <f t="shared" si="16"/>
        <v>0</v>
      </c>
      <c r="T36" s="30">
        <f t="shared" si="17"/>
        <v>0</v>
      </c>
      <c r="V36" s="30">
        <f t="shared" si="18"/>
        <v>0</v>
      </c>
      <c r="X36" s="30">
        <f t="shared" si="1"/>
        <v>0</v>
      </c>
      <c r="Z36" s="30">
        <f t="shared" si="19"/>
        <v>3633000</v>
      </c>
    </row>
    <row r="37" spans="1:26" x14ac:dyDescent="0.2">
      <c r="A37" s="30"/>
      <c r="B37" s="34">
        <f t="shared" si="20"/>
        <v>43080</v>
      </c>
      <c r="C37" s="30" t="str">
        <f t="shared" si="2"/>
        <v>Mon</v>
      </c>
      <c r="D37" s="30">
        <f t="shared" si="3"/>
        <v>1</v>
      </c>
      <c r="E37" s="30">
        <f t="shared" si="4"/>
        <v>12</v>
      </c>
      <c r="F37" s="30">
        <f t="shared" si="5"/>
        <v>11</v>
      </c>
      <c r="G37" s="30">
        <f t="shared" si="6"/>
        <v>21</v>
      </c>
      <c r="H37" s="30">
        <f t="shared" si="7"/>
        <v>7</v>
      </c>
      <c r="I37" s="30">
        <f t="shared" si="8"/>
        <v>1</v>
      </c>
      <c r="J37" s="30">
        <f t="shared" si="9"/>
        <v>0</v>
      </c>
      <c r="K37" s="30"/>
      <c r="L37" s="31">
        <f t="shared" si="10"/>
        <v>3850000</v>
      </c>
      <c r="M37" s="30">
        <f t="shared" si="11"/>
        <v>0</v>
      </c>
      <c r="N37" s="30">
        <f t="shared" si="12"/>
        <v>0</v>
      </c>
      <c r="O37" s="30">
        <f t="shared" si="13"/>
        <v>540000</v>
      </c>
      <c r="P37" s="30">
        <f t="shared" si="14"/>
        <v>0</v>
      </c>
      <c r="R37" s="30">
        <f t="shared" si="15"/>
        <v>373333.33333333331</v>
      </c>
      <c r="S37" s="30">
        <f t="shared" si="16"/>
        <v>373333.33333333331</v>
      </c>
      <c r="T37" s="30">
        <f t="shared" si="17"/>
        <v>0</v>
      </c>
      <c r="V37" s="30">
        <f t="shared" si="18"/>
        <v>0</v>
      </c>
      <c r="X37" s="30">
        <f t="shared" si="1"/>
        <v>0</v>
      </c>
      <c r="Z37" s="30">
        <f t="shared" si="19"/>
        <v>913333.33333333326</v>
      </c>
    </row>
    <row r="38" spans="1:26" x14ac:dyDescent="0.2">
      <c r="A38" s="30"/>
      <c r="B38" s="34">
        <f t="shared" si="20"/>
        <v>43081</v>
      </c>
      <c r="C38" s="30" t="str">
        <f t="shared" si="2"/>
        <v>Tue</v>
      </c>
      <c r="D38" s="30">
        <f t="shared" si="3"/>
        <v>1</v>
      </c>
      <c r="E38" s="30">
        <f t="shared" si="4"/>
        <v>12</v>
      </c>
      <c r="F38" s="30">
        <f t="shared" si="5"/>
        <v>12</v>
      </c>
      <c r="G38" s="30">
        <f t="shared" si="6"/>
        <v>20</v>
      </c>
      <c r="H38" s="30">
        <f t="shared" si="7"/>
        <v>8</v>
      </c>
      <c r="I38" s="30">
        <f t="shared" si="8"/>
        <v>1</v>
      </c>
      <c r="J38" s="30">
        <f t="shared" si="9"/>
        <v>0</v>
      </c>
      <c r="K38" s="30"/>
      <c r="L38" s="31">
        <f t="shared" si="10"/>
        <v>4200000</v>
      </c>
      <c r="M38" s="30">
        <f t="shared" si="11"/>
        <v>0</v>
      </c>
      <c r="N38" s="30">
        <f t="shared" si="12"/>
        <v>0</v>
      </c>
      <c r="O38" s="30">
        <f t="shared" si="13"/>
        <v>180000</v>
      </c>
      <c r="P38" s="30">
        <f t="shared" si="14"/>
        <v>0</v>
      </c>
      <c r="R38" s="30">
        <f t="shared" si="15"/>
        <v>373333.33333333331</v>
      </c>
      <c r="S38" s="30">
        <f t="shared" si="16"/>
        <v>373333.33333333331</v>
      </c>
      <c r="T38" s="30">
        <f t="shared" si="17"/>
        <v>0</v>
      </c>
      <c r="V38" s="30">
        <f t="shared" si="18"/>
        <v>0</v>
      </c>
      <c r="X38" s="30">
        <f t="shared" si="1"/>
        <v>0</v>
      </c>
      <c r="Z38" s="30">
        <f t="shared" si="19"/>
        <v>553333.33333333326</v>
      </c>
    </row>
    <row r="39" spans="1:26" x14ac:dyDescent="0.2">
      <c r="A39" s="30"/>
      <c r="B39" s="34">
        <f t="shared" si="20"/>
        <v>43082</v>
      </c>
      <c r="C39" s="30" t="str">
        <f t="shared" si="2"/>
        <v>Wed</v>
      </c>
      <c r="D39" s="30">
        <f t="shared" si="3"/>
        <v>1</v>
      </c>
      <c r="E39" s="30">
        <f t="shared" si="4"/>
        <v>12</v>
      </c>
      <c r="F39" s="30">
        <f t="shared" si="5"/>
        <v>13</v>
      </c>
      <c r="G39" s="30">
        <f t="shared" si="6"/>
        <v>19</v>
      </c>
      <c r="H39" s="30">
        <f t="shared" si="7"/>
        <v>9</v>
      </c>
      <c r="I39" s="30">
        <f t="shared" si="8"/>
        <v>1</v>
      </c>
      <c r="J39" s="30">
        <f t="shared" si="9"/>
        <v>0</v>
      </c>
      <c r="K39" s="30"/>
      <c r="L39" s="31">
        <f t="shared" si="10"/>
        <v>4550000</v>
      </c>
      <c r="M39" s="30">
        <f t="shared" si="11"/>
        <v>0</v>
      </c>
      <c r="N39" s="30">
        <f t="shared" si="12"/>
        <v>0</v>
      </c>
      <c r="O39" s="30">
        <f t="shared" si="13"/>
        <v>180000</v>
      </c>
      <c r="P39" s="30">
        <f t="shared" si="14"/>
        <v>0</v>
      </c>
      <c r="R39" s="30">
        <f t="shared" si="15"/>
        <v>373333.33333333331</v>
      </c>
      <c r="S39" s="30">
        <f t="shared" si="16"/>
        <v>373333.33333333331</v>
      </c>
      <c r="T39" s="30">
        <f t="shared" si="17"/>
        <v>0</v>
      </c>
      <c r="V39" s="30">
        <f t="shared" si="18"/>
        <v>0</v>
      </c>
      <c r="X39" s="30">
        <f t="shared" si="1"/>
        <v>1790000</v>
      </c>
      <c r="Z39" s="30">
        <f t="shared" si="19"/>
        <v>2343333.333333333</v>
      </c>
    </row>
    <row r="40" spans="1:26" x14ac:dyDescent="0.2">
      <c r="A40" s="30"/>
      <c r="B40" s="34">
        <f t="shared" si="20"/>
        <v>43083</v>
      </c>
      <c r="C40" s="30" t="str">
        <f t="shared" si="2"/>
        <v>Thu</v>
      </c>
      <c r="D40" s="30">
        <f t="shared" si="3"/>
        <v>1</v>
      </c>
      <c r="E40" s="30">
        <f t="shared" si="4"/>
        <v>12</v>
      </c>
      <c r="F40" s="30">
        <f t="shared" si="5"/>
        <v>14</v>
      </c>
      <c r="G40" s="30">
        <f t="shared" si="6"/>
        <v>18</v>
      </c>
      <c r="H40" s="30">
        <f t="shared" si="7"/>
        <v>10</v>
      </c>
      <c r="I40" s="30">
        <f t="shared" si="8"/>
        <v>2</v>
      </c>
      <c r="J40" s="30">
        <f t="shared" si="9"/>
        <v>0</v>
      </c>
      <c r="K40" s="30"/>
      <c r="L40" s="31">
        <f t="shared" si="10"/>
        <v>4900000</v>
      </c>
      <c r="M40" s="30">
        <f t="shared" si="11"/>
        <v>0</v>
      </c>
      <c r="N40" s="30">
        <f t="shared" si="12"/>
        <v>0</v>
      </c>
      <c r="O40" s="30">
        <f t="shared" si="13"/>
        <v>180000</v>
      </c>
      <c r="P40" s="30">
        <f t="shared" si="14"/>
        <v>0</v>
      </c>
      <c r="R40" s="30">
        <f t="shared" si="15"/>
        <v>373333.33333333331</v>
      </c>
      <c r="S40" s="30">
        <f t="shared" si="16"/>
        <v>373333.33333333331</v>
      </c>
      <c r="T40" s="30">
        <f t="shared" si="17"/>
        <v>5340000</v>
      </c>
      <c r="V40" s="30">
        <f t="shared" si="18"/>
        <v>0</v>
      </c>
      <c r="X40" s="30">
        <f t="shared" si="1"/>
        <v>0</v>
      </c>
      <c r="Z40" s="30">
        <f t="shared" si="19"/>
        <v>5893333.333333333</v>
      </c>
    </row>
    <row r="41" spans="1:26" x14ac:dyDescent="0.2">
      <c r="A41" s="30"/>
      <c r="B41" s="34">
        <f t="shared" si="20"/>
        <v>43084</v>
      </c>
      <c r="C41" s="30" t="str">
        <f t="shared" si="2"/>
        <v>Fri</v>
      </c>
      <c r="D41" s="30">
        <f t="shared" si="3"/>
        <v>1</v>
      </c>
      <c r="E41" s="30">
        <f t="shared" si="4"/>
        <v>12</v>
      </c>
      <c r="F41" s="30">
        <f t="shared" si="5"/>
        <v>15</v>
      </c>
      <c r="G41" s="30">
        <f t="shared" si="6"/>
        <v>17</v>
      </c>
      <c r="H41" s="30">
        <f t="shared" si="7"/>
        <v>11</v>
      </c>
      <c r="I41" s="30">
        <f t="shared" si="8"/>
        <v>2</v>
      </c>
      <c r="J41" s="30">
        <f t="shared" si="9"/>
        <v>0</v>
      </c>
      <c r="K41" s="30"/>
      <c r="L41" s="31">
        <f t="shared" si="10"/>
        <v>5250000</v>
      </c>
      <c r="M41" s="30">
        <f t="shared" si="11"/>
        <v>0</v>
      </c>
      <c r="N41" s="30">
        <f t="shared" si="12"/>
        <v>0</v>
      </c>
      <c r="O41" s="30">
        <f t="shared" si="13"/>
        <v>180000</v>
      </c>
      <c r="P41" s="30">
        <f t="shared" si="14"/>
        <v>7130000</v>
      </c>
      <c r="R41" s="30">
        <f t="shared" si="15"/>
        <v>373333.33333333331</v>
      </c>
      <c r="S41" s="30">
        <f t="shared" si="16"/>
        <v>373333.33333333331</v>
      </c>
      <c r="T41" s="30">
        <f t="shared" si="17"/>
        <v>0</v>
      </c>
      <c r="V41" s="30">
        <f t="shared" si="18"/>
        <v>0</v>
      </c>
      <c r="X41" s="30">
        <f t="shared" si="1"/>
        <v>0</v>
      </c>
      <c r="Z41" s="30">
        <f t="shared" si="19"/>
        <v>7683333.333333333</v>
      </c>
    </row>
    <row r="42" spans="1:26" x14ac:dyDescent="0.2">
      <c r="A42" s="30"/>
      <c r="B42" s="34">
        <f t="shared" si="20"/>
        <v>43085</v>
      </c>
      <c r="C42" s="30" t="str">
        <f t="shared" si="2"/>
        <v>Sat</v>
      </c>
      <c r="D42" s="30">
        <f t="shared" si="3"/>
        <v>0</v>
      </c>
      <c r="E42" s="30">
        <f t="shared" si="4"/>
        <v>12</v>
      </c>
      <c r="F42" s="30">
        <f t="shared" si="5"/>
        <v>16</v>
      </c>
      <c r="G42" s="30">
        <f t="shared" si="6"/>
        <v>16</v>
      </c>
      <c r="H42" s="30">
        <f t="shared" si="7"/>
        <v>11</v>
      </c>
      <c r="I42" s="30">
        <f t="shared" si="8"/>
        <v>2</v>
      </c>
      <c r="J42" s="30">
        <f t="shared" si="9"/>
        <v>0</v>
      </c>
      <c r="K42" s="30"/>
      <c r="L42" s="31">
        <f t="shared" si="10"/>
        <v>5600000</v>
      </c>
      <c r="M42" s="30">
        <f t="shared" si="11"/>
        <v>0</v>
      </c>
      <c r="N42" s="30">
        <f t="shared" si="12"/>
        <v>180000</v>
      </c>
      <c r="O42" s="30">
        <f t="shared" si="13"/>
        <v>0</v>
      </c>
      <c r="P42" s="30">
        <f t="shared" si="14"/>
        <v>0</v>
      </c>
      <c r="R42" s="30">
        <f t="shared" si="15"/>
        <v>373333.33333333331</v>
      </c>
      <c r="S42" s="30">
        <f t="shared" si="16"/>
        <v>0</v>
      </c>
      <c r="T42" s="30">
        <f t="shared" si="17"/>
        <v>0</v>
      </c>
      <c r="V42" s="30">
        <f t="shared" si="18"/>
        <v>0</v>
      </c>
      <c r="X42" s="30">
        <f t="shared" si="1"/>
        <v>0</v>
      </c>
      <c r="Z42" s="30">
        <f t="shared" si="19"/>
        <v>0</v>
      </c>
    </row>
    <row r="43" spans="1:26" x14ac:dyDescent="0.2">
      <c r="A43" s="30"/>
      <c r="B43" s="34">
        <f t="shared" si="20"/>
        <v>43086</v>
      </c>
      <c r="C43" s="30" t="str">
        <f t="shared" si="2"/>
        <v>Sun</v>
      </c>
      <c r="D43" s="30">
        <f t="shared" si="3"/>
        <v>0</v>
      </c>
      <c r="E43" s="30">
        <f t="shared" si="4"/>
        <v>12</v>
      </c>
      <c r="F43" s="30">
        <f t="shared" si="5"/>
        <v>17</v>
      </c>
      <c r="G43" s="30">
        <f t="shared" si="6"/>
        <v>15</v>
      </c>
      <c r="H43" s="30">
        <f t="shared" si="7"/>
        <v>11</v>
      </c>
      <c r="I43" s="30">
        <f t="shared" si="8"/>
        <v>2</v>
      </c>
      <c r="J43" s="30">
        <f t="shared" si="9"/>
        <v>0</v>
      </c>
      <c r="K43" s="30"/>
      <c r="L43" s="31">
        <f t="shared" si="10"/>
        <v>5950000</v>
      </c>
      <c r="M43" s="30">
        <f t="shared" si="11"/>
        <v>0</v>
      </c>
      <c r="N43" s="30">
        <f t="shared" si="12"/>
        <v>360000</v>
      </c>
      <c r="O43" s="30">
        <f t="shared" si="13"/>
        <v>0</v>
      </c>
      <c r="P43" s="30">
        <f t="shared" si="14"/>
        <v>0</v>
      </c>
      <c r="R43" s="30">
        <f t="shared" si="15"/>
        <v>373333.33333333331</v>
      </c>
      <c r="S43" s="30">
        <f t="shared" si="16"/>
        <v>0</v>
      </c>
      <c r="T43" s="30">
        <f t="shared" si="17"/>
        <v>0</v>
      </c>
      <c r="V43" s="30">
        <f t="shared" si="18"/>
        <v>0</v>
      </c>
      <c r="X43" s="30">
        <f t="shared" si="1"/>
        <v>0</v>
      </c>
      <c r="Z43" s="30">
        <f t="shared" si="19"/>
        <v>0</v>
      </c>
    </row>
    <row r="44" spans="1:26" x14ac:dyDescent="0.2">
      <c r="A44" s="30"/>
      <c r="B44" s="34">
        <f t="shared" si="20"/>
        <v>43087</v>
      </c>
      <c r="C44" s="30" t="str">
        <f t="shared" si="2"/>
        <v>Mon</v>
      </c>
      <c r="D44" s="30">
        <f t="shared" si="3"/>
        <v>1</v>
      </c>
      <c r="E44" s="30">
        <f t="shared" si="4"/>
        <v>12</v>
      </c>
      <c r="F44" s="30">
        <f t="shared" si="5"/>
        <v>18</v>
      </c>
      <c r="G44" s="30">
        <f t="shared" si="6"/>
        <v>14</v>
      </c>
      <c r="H44" s="30">
        <f t="shared" si="7"/>
        <v>12</v>
      </c>
      <c r="I44" s="30">
        <f t="shared" si="8"/>
        <v>2</v>
      </c>
      <c r="J44" s="30">
        <f t="shared" si="9"/>
        <v>7093000</v>
      </c>
      <c r="K44" s="30"/>
      <c r="L44" s="31">
        <f t="shared" si="10"/>
        <v>6300000</v>
      </c>
      <c r="M44" s="30">
        <f t="shared" si="11"/>
        <v>0</v>
      </c>
      <c r="N44" s="30">
        <f t="shared" si="12"/>
        <v>0</v>
      </c>
      <c r="O44" s="30">
        <f t="shared" si="13"/>
        <v>540000</v>
      </c>
      <c r="P44" s="30">
        <f t="shared" si="14"/>
        <v>0</v>
      </c>
      <c r="R44" s="30">
        <f t="shared" si="15"/>
        <v>373333.33333333331</v>
      </c>
      <c r="S44" s="30">
        <f t="shared" si="16"/>
        <v>373333.33333333331</v>
      </c>
      <c r="T44" s="30">
        <f t="shared" si="17"/>
        <v>0</v>
      </c>
      <c r="V44" s="30">
        <f t="shared" si="18"/>
        <v>0</v>
      </c>
      <c r="X44" s="30">
        <f t="shared" si="1"/>
        <v>0</v>
      </c>
      <c r="Z44" s="30">
        <f t="shared" si="19"/>
        <v>8006333.333333333</v>
      </c>
    </row>
    <row r="45" spans="1:26" x14ac:dyDescent="0.2">
      <c r="A45" s="30"/>
      <c r="B45" s="34">
        <f t="shared" si="20"/>
        <v>43088</v>
      </c>
      <c r="C45" s="30" t="str">
        <f t="shared" si="2"/>
        <v>Tue</v>
      </c>
      <c r="D45" s="30">
        <f t="shared" si="3"/>
        <v>1</v>
      </c>
      <c r="E45" s="30">
        <f t="shared" si="4"/>
        <v>12</v>
      </c>
      <c r="F45" s="30">
        <f t="shared" si="5"/>
        <v>19</v>
      </c>
      <c r="G45" s="30">
        <f t="shared" si="6"/>
        <v>13</v>
      </c>
      <c r="H45" s="30">
        <f t="shared" si="7"/>
        <v>13</v>
      </c>
      <c r="I45" s="30">
        <f t="shared" si="8"/>
        <v>2</v>
      </c>
      <c r="J45" s="30">
        <f t="shared" si="9"/>
        <v>0</v>
      </c>
      <c r="K45" s="30"/>
      <c r="L45" s="31">
        <f t="shared" si="10"/>
        <v>6650000</v>
      </c>
      <c r="M45" s="30">
        <f t="shared" si="11"/>
        <v>0</v>
      </c>
      <c r="N45" s="30">
        <f t="shared" si="12"/>
        <v>0</v>
      </c>
      <c r="O45" s="30">
        <f t="shared" si="13"/>
        <v>180000</v>
      </c>
      <c r="P45" s="30">
        <f t="shared" si="14"/>
        <v>0</v>
      </c>
      <c r="R45" s="30">
        <f t="shared" si="15"/>
        <v>373333.33333333331</v>
      </c>
      <c r="S45" s="30">
        <f t="shared" si="16"/>
        <v>373333.33333333331</v>
      </c>
      <c r="T45" s="30">
        <f t="shared" si="17"/>
        <v>0</v>
      </c>
      <c r="V45" s="30">
        <f t="shared" si="18"/>
        <v>0</v>
      </c>
      <c r="X45" s="30">
        <f t="shared" si="1"/>
        <v>0</v>
      </c>
      <c r="Z45" s="30">
        <f t="shared" si="19"/>
        <v>553333.33333333326</v>
      </c>
    </row>
    <row r="46" spans="1:26" x14ac:dyDescent="0.2">
      <c r="A46" s="30"/>
      <c r="B46" s="34">
        <f t="shared" si="20"/>
        <v>43089</v>
      </c>
      <c r="C46" s="30" t="str">
        <f t="shared" si="2"/>
        <v>Wed</v>
      </c>
      <c r="D46" s="30">
        <f t="shared" si="3"/>
        <v>1</v>
      </c>
      <c r="E46" s="30">
        <f t="shared" si="4"/>
        <v>12</v>
      </c>
      <c r="F46" s="30">
        <f t="shared" si="5"/>
        <v>20</v>
      </c>
      <c r="G46" s="30">
        <f t="shared" si="6"/>
        <v>12</v>
      </c>
      <c r="H46" s="30">
        <f t="shared" si="7"/>
        <v>14</v>
      </c>
      <c r="I46" s="30">
        <f t="shared" si="8"/>
        <v>2</v>
      </c>
      <c r="J46" s="30">
        <f t="shared" si="9"/>
        <v>0</v>
      </c>
      <c r="K46" s="30"/>
      <c r="L46" s="31">
        <f t="shared" si="10"/>
        <v>7000000</v>
      </c>
      <c r="M46" s="30">
        <f t="shared" si="11"/>
        <v>0</v>
      </c>
      <c r="N46" s="30">
        <f t="shared" si="12"/>
        <v>0</v>
      </c>
      <c r="O46" s="30">
        <f t="shared" si="13"/>
        <v>180000</v>
      </c>
      <c r="P46" s="30">
        <f t="shared" si="14"/>
        <v>0</v>
      </c>
      <c r="R46" s="30">
        <f t="shared" si="15"/>
        <v>373333.33333333331</v>
      </c>
      <c r="S46" s="30">
        <f t="shared" si="16"/>
        <v>373333.33333333331</v>
      </c>
      <c r="T46" s="30">
        <f t="shared" si="17"/>
        <v>5340000</v>
      </c>
      <c r="V46" s="30">
        <f t="shared" si="18"/>
        <v>0</v>
      </c>
      <c r="X46" s="30">
        <f t="shared" si="1"/>
        <v>1790000</v>
      </c>
      <c r="Z46" s="30">
        <f t="shared" si="19"/>
        <v>7683333.333333333</v>
      </c>
    </row>
    <row r="47" spans="1:26" x14ac:dyDescent="0.2">
      <c r="A47" s="30"/>
      <c r="B47" s="34">
        <f t="shared" si="20"/>
        <v>43090</v>
      </c>
      <c r="C47" s="30" t="str">
        <f t="shared" si="2"/>
        <v>Thu</v>
      </c>
      <c r="D47" s="30">
        <f t="shared" si="3"/>
        <v>1</v>
      </c>
      <c r="E47" s="30">
        <f t="shared" si="4"/>
        <v>12</v>
      </c>
      <c r="F47" s="30">
        <f t="shared" si="5"/>
        <v>21</v>
      </c>
      <c r="G47" s="30">
        <f t="shared" si="6"/>
        <v>11</v>
      </c>
      <c r="H47" s="30">
        <f t="shared" si="7"/>
        <v>15</v>
      </c>
      <c r="I47" s="30">
        <f t="shared" si="8"/>
        <v>3</v>
      </c>
      <c r="J47" s="30">
        <f t="shared" si="9"/>
        <v>0</v>
      </c>
      <c r="K47" s="30"/>
      <c r="L47" s="31">
        <f t="shared" si="10"/>
        <v>0</v>
      </c>
      <c r="M47" s="30">
        <f t="shared" si="11"/>
        <v>7350000</v>
      </c>
      <c r="N47" s="30">
        <f t="shared" si="12"/>
        <v>0</v>
      </c>
      <c r="O47" s="30">
        <f t="shared" si="13"/>
        <v>180000</v>
      </c>
      <c r="P47" s="30">
        <f t="shared" si="14"/>
        <v>0</v>
      </c>
      <c r="R47" s="30">
        <f t="shared" si="15"/>
        <v>373333.33333333331</v>
      </c>
      <c r="S47" s="30">
        <f t="shared" si="16"/>
        <v>373333.33333333331</v>
      </c>
      <c r="T47" s="30">
        <f t="shared" si="17"/>
        <v>0</v>
      </c>
      <c r="V47" s="30">
        <f t="shared" si="18"/>
        <v>0</v>
      </c>
      <c r="X47" s="30">
        <f t="shared" si="1"/>
        <v>0</v>
      </c>
      <c r="Z47" s="30">
        <f t="shared" si="19"/>
        <v>7903333.333333333</v>
      </c>
    </row>
    <row r="48" spans="1:26" x14ac:dyDescent="0.2">
      <c r="A48" s="30"/>
      <c r="B48" s="34">
        <f t="shared" si="20"/>
        <v>43091</v>
      </c>
      <c r="C48" s="30" t="str">
        <f t="shared" si="2"/>
        <v>Fri</v>
      </c>
      <c r="D48" s="30">
        <f t="shared" si="3"/>
        <v>1</v>
      </c>
      <c r="E48" s="30">
        <f t="shared" si="4"/>
        <v>12</v>
      </c>
      <c r="F48" s="30">
        <f t="shared" si="5"/>
        <v>22</v>
      </c>
      <c r="G48" s="30">
        <f t="shared" si="6"/>
        <v>10</v>
      </c>
      <c r="H48" s="30">
        <f t="shared" si="7"/>
        <v>16</v>
      </c>
      <c r="I48" s="30">
        <f t="shared" si="8"/>
        <v>3</v>
      </c>
      <c r="J48" s="30">
        <f t="shared" si="9"/>
        <v>0</v>
      </c>
      <c r="K48" s="30"/>
      <c r="L48" s="31">
        <f t="shared" si="10"/>
        <v>350000</v>
      </c>
      <c r="M48" s="30">
        <f t="shared" si="11"/>
        <v>0</v>
      </c>
      <c r="N48" s="30">
        <f t="shared" si="12"/>
        <v>0</v>
      </c>
      <c r="O48" s="30">
        <f t="shared" si="13"/>
        <v>180000</v>
      </c>
      <c r="P48" s="30">
        <f t="shared" si="14"/>
        <v>0</v>
      </c>
      <c r="R48" s="30">
        <f t="shared" si="15"/>
        <v>373333.33333333331</v>
      </c>
      <c r="S48" s="30">
        <f t="shared" si="16"/>
        <v>373333.33333333331</v>
      </c>
      <c r="T48" s="30">
        <f t="shared" si="17"/>
        <v>0</v>
      </c>
      <c r="V48" s="30">
        <f t="shared" si="18"/>
        <v>0</v>
      </c>
      <c r="X48" s="30">
        <f t="shared" si="1"/>
        <v>0</v>
      </c>
      <c r="Z48" s="30">
        <f t="shared" si="19"/>
        <v>553333.33333333326</v>
      </c>
    </row>
    <row r="49" spans="1:26" x14ac:dyDescent="0.2">
      <c r="A49" s="30"/>
      <c r="B49" s="34">
        <f t="shared" si="20"/>
        <v>43092</v>
      </c>
      <c r="C49" s="30" t="str">
        <f t="shared" si="2"/>
        <v>Sat</v>
      </c>
      <c r="D49" s="30">
        <f t="shared" si="3"/>
        <v>0</v>
      </c>
      <c r="E49" s="30">
        <f t="shared" si="4"/>
        <v>12</v>
      </c>
      <c r="F49" s="30">
        <f t="shared" si="5"/>
        <v>23</v>
      </c>
      <c r="G49" s="30">
        <f t="shared" si="6"/>
        <v>9</v>
      </c>
      <c r="H49" s="30">
        <f t="shared" si="7"/>
        <v>16</v>
      </c>
      <c r="I49" s="30">
        <f t="shared" si="8"/>
        <v>3</v>
      </c>
      <c r="J49" s="30">
        <f t="shared" si="9"/>
        <v>4671000</v>
      </c>
      <c r="K49" s="30"/>
      <c r="L49" s="31">
        <f t="shared" si="10"/>
        <v>700000</v>
      </c>
      <c r="M49" s="30">
        <f t="shared" si="11"/>
        <v>0</v>
      </c>
      <c r="N49" s="30">
        <f t="shared" si="12"/>
        <v>180000</v>
      </c>
      <c r="O49" s="30">
        <f t="shared" si="13"/>
        <v>0</v>
      </c>
      <c r="P49" s="30">
        <f t="shared" si="14"/>
        <v>0</v>
      </c>
      <c r="R49" s="30">
        <f t="shared" si="15"/>
        <v>373333.33333333331</v>
      </c>
      <c r="S49" s="30">
        <f t="shared" si="16"/>
        <v>0</v>
      </c>
      <c r="T49" s="30">
        <f t="shared" si="17"/>
        <v>0</v>
      </c>
      <c r="V49" s="30">
        <f t="shared" si="18"/>
        <v>0</v>
      </c>
      <c r="X49" s="30">
        <f t="shared" si="1"/>
        <v>0</v>
      </c>
      <c r="Z49" s="30">
        <f t="shared" si="19"/>
        <v>4671000</v>
      </c>
    </row>
    <row r="50" spans="1:26" x14ac:dyDescent="0.2">
      <c r="A50" s="30"/>
      <c r="B50" s="34">
        <f t="shared" si="20"/>
        <v>43093</v>
      </c>
      <c r="C50" s="30" t="str">
        <f t="shared" si="2"/>
        <v>Sun</v>
      </c>
      <c r="D50" s="30">
        <f t="shared" si="3"/>
        <v>0</v>
      </c>
      <c r="E50" s="30">
        <f t="shared" si="4"/>
        <v>12</v>
      </c>
      <c r="F50" s="30">
        <f t="shared" si="5"/>
        <v>24</v>
      </c>
      <c r="G50" s="30">
        <f t="shared" si="6"/>
        <v>8</v>
      </c>
      <c r="H50" s="30">
        <f t="shared" si="7"/>
        <v>16</v>
      </c>
      <c r="I50" s="30">
        <f t="shared" si="8"/>
        <v>3</v>
      </c>
      <c r="J50" s="30">
        <f t="shared" si="9"/>
        <v>0</v>
      </c>
      <c r="K50" s="30"/>
      <c r="L50" s="31">
        <f t="shared" si="10"/>
        <v>1050000</v>
      </c>
      <c r="M50" s="30">
        <f t="shared" si="11"/>
        <v>0</v>
      </c>
      <c r="N50" s="30">
        <f t="shared" si="12"/>
        <v>360000</v>
      </c>
      <c r="O50" s="30">
        <f t="shared" si="13"/>
        <v>0</v>
      </c>
      <c r="P50" s="30">
        <f t="shared" si="14"/>
        <v>0</v>
      </c>
      <c r="R50" s="30">
        <f t="shared" si="15"/>
        <v>373333.33333333331</v>
      </c>
      <c r="S50" s="30">
        <f t="shared" si="16"/>
        <v>0</v>
      </c>
      <c r="T50" s="30">
        <f t="shared" si="17"/>
        <v>0</v>
      </c>
      <c r="V50" s="30">
        <f t="shared" si="18"/>
        <v>0</v>
      </c>
      <c r="X50" s="30">
        <f t="shared" si="1"/>
        <v>0</v>
      </c>
      <c r="Z50" s="30">
        <f t="shared" si="19"/>
        <v>0</v>
      </c>
    </row>
    <row r="51" spans="1:26" x14ac:dyDescent="0.2">
      <c r="A51" s="30"/>
      <c r="B51" s="34">
        <f t="shared" si="20"/>
        <v>43094</v>
      </c>
      <c r="C51" s="30" t="str">
        <f t="shared" si="2"/>
        <v>Mon</v>
      </c>
      <c r="D51" s="30">
        <f t="shared" si="3"/>
        <v>1</v>
      </c>
      <c r="E51" s="30">
        <f t="shared" si="4"/>
        <v>12</v>
      </c>
      <c r="F51" s="30">
        <f t="shared" si="5"/>
        <v>25</v>
      </c>
      <c r="G51" s="30">
        <f t="shared" si="6"/>
        <v>7</v>
      </c>
      <c r="H51" s="30">
        <f t="shared" si="7"/>
        <v>17</v>
      </c>
      <c r="I51" s="30">
        <f t="shared" si="8"/>
        <v>3</v>
      </c>
      <c r="J51" s="30">
        <f t="shared" si="9"/>
        <v>0</v>
      </c>
      <c r="K51" s="30"/>
      <c r="L51" s="31">
        <f t="shared" si="10"/>
        <v>1400000</v>
      </c>
      <c r="M51" s="30">
        <f t="shared" si="11"/>
        <v>0</v>
      </c>
      <c r="N51" s="30">
        <f t="shared" si="12"/>
        <v>0</v>
      </c>
      <c r="O51" s="30">
        <f t="shared" si="13"/>
        <v>540000</v>
      </c>
      <c r="P51" s="30">
        <f t="shared" si="14"/>
        <v>0</v>
      </c>
      <c r="R51" s="30">
        <f t="shared" si="15"/>
        <v>373333.33333333331</v>
      </c>
      <c r="S51" s="30">
        <f t="shared" si="16"/>
        <v>373333.33333333331</v>
      </c>
      <c r="T51" s="30">
        <f t="shared" si="17"/>
        <v>0</v>
      </c>
      <c r="V51" s="30">
        <f t="shared" si="18"/>
        <v>0</v>
      </c>
      <c r="X51" s="30">
        <f t="shared" si="1"/>
        <v>0</v>
      </c>
      <c r="Z51" s="30">
        <f t="shared" si="19"/>
        <v>913333.33333333326</v>
      </c>
    </row>
    <row r="52" spans="1:26" x14ac:dyDescent="0.2">
      <c r="A52" s="30"/>
      <c r="B52" s="34">
        <f t="shared" si="20"/>
        <v>43095</v>
      </c>
      <c r="C52" s="30" t="str">
        <f t="shared" si="2"/>
        <v>Tue</v>
      </c>
      <c r="D52" s="30">
        <f t="shared" si="3"/>
        <v>1</v>
      </c>
      <c r="E52" s="30">
        <f t="shared" si="4"/>
        <v>12</v>
      </c>
      <c r="F52" s="30">
        <f t="shared" si="5"/>
        <v>26</v>
      </c>
      <c r="G52" s="30">
        <f t="shared" si="6"/>
        <v>6</v>
      </c>
      <c r="H52" s="30">
        <f t="shared" si="7"/>
        <v>18</v>
      </c>
      <c r="I52" s="30">
        <f t="shared" si="8"/>
        <v>3</v>
      </c>
      <c r="J52" s="30">
        <f t="shared" si="9"/>
        <v>0</v>
      </c>
      <c r="K52" s="30"/>
      <c r="L52" s="31">
        <f t="shared" si="10"/>
        <v>1750000</v>
      </c>
      <c r="M52" s="30">
        <f t="shared" si="11"/>
        <v>0</v>
      </c>
      <c r="N52" s="30">
        <f t="shared" si="12"/>
        <v>0</v>
      </c>
      <c r="O52" s="30">
        <f t="shared" si="13"/>
        <v>180000</v>
      </c>
      <c r="P52" s="30">
        <f t="shared" si="14"/>
        <v>0</v>
      </c>
      <c r="R52" s="30">
        <f t="shared" si="15"/>
        <v>373333.33333333331</v>
      </c>
      <c r="S52" s="30">
        <f t="shared" si="16"/>
        <v>373333.33333333331</v>
      </c>
      <c r="T52" s="30">
        <f t="shared" si="17"/>
        <v>0</v>
      </c>
      <c r="V52" s="30">
        <f t="shared" si="18"/>
        <v>0</v>
      </c>
      <c r="X52" s="30">
        <f t="shared" si="1"/>
        <v>0</v>
      </c>
      <c r="Z52" s="30">
        <f t="shared" si="19"/>
        <v>553333.33333333326</v>
      </c>
    </row>
    <row r="53" spans="1:26" x14ac:dyDescent="0.2">
      <c r="A53" s="30"/>
      <c r="B53" s="34">
        <f t="shared" si="20"/>
        <v>43096</v>
      </c>
      <c r="C53" s="30" t="str">
        <f t="shared" si="2"/>
        <v>Wed</v>
      </c>
      <c r="D53" s="30">
        <f t="shared" si="3"/>
        <v>1</v>
      </c>
      <c r="E53" s="30">
        <f t="shared" si="4"/>
        <v>12</v>
      </c>
      <c r="F53" s="30">
        <f t="shared" si="5"/>
        <v>27</v>
      </c>
      <c r="G53" s="30">
        <f t="shared" si="6"/>
        <v>5</v>
      </c>
      <c r="H53" s="30">
        <f t="shared" si="7"/>
        <v>19</v>
      </c>
      <c r="I53" s="30">
        <f t="shared" si="8"/>
        <v>3</v>
      </c>
      <c r="J53" s="30">
        <f t="shared" si="9"/>
        <v>0</v>
      </c>
      <c r="K53" s="30"/>
      <c r="L53" s="31">
        <f t="shared" si="10"/>
        <v>2100000</v>
      </c>
      <c r="M53" s="30">
        <f t="shared" si="11"/>
        <v>0</v>
      </c>
      <c r="N53" s="30">
        <f t="shared" si="12"/>
        <v>0</v>
      </c>
      <c r="O53" s="30">
        <f t="shared" si="13"/>
        <v>180000</v>
      </c>
      <c r="P53" s="30">
        <f t="shared" si="14"/>
        <v>0</v>
      </c>
      <c r="R53" s="30">
        <f t="shared" si="15"/>
        <v>373333.33333333331</v>
      </c>
      <c r="S53" s="30">
        <f t="shared" si="16"/>
        <v>373333.33333333331</v>
      </c>
      <c r="T53" s="30">
        <f t="shared" si="17"/>
        <v>0</v>
      </c>
      <c r="V53" s="30">
        <f t="shared" si="18"/>
        <v>0</v>
      </c>
      <c r="X53" s="30">
        <f t="shared" si="1"/>
        <v>0</v>
      </c>
      <c r="Z53" s="30">
        <f t="shared" si="19"/>
        <v>553333.33333333326</v>
      </c>
    </row>
    <row r="54" spans="1:26" x14ac:dyDescent="0.2">
      <c r="A54" s="30"/>
      <c r="B54" s="34">
        <f t="shared" si="20"/>
        <v>43097</v>
      </c>
      <c r="C54" s="30" t="str">
        <f t="shared" si="2"/>
        <v>Thu</v>
      </c>
      <c r="D54" s="30">
        <f t="shared" si="3"/>
        <v>1</v>
      </c>
      <c r="E54" s="30">
        <f t="shared" si="4"/>
        <v>12</v>
      </c>
      <c r="F54" s="30">
        <f t="shared" si="5"/>
        <v>28</v>
      </c>
      <c r="G54" s="30">
        <f t="shared" si="6"/>
        <v>4</v>
      </c>
      <c r="H54" s="30">
        <f t="shared" si="7"/>
        <v>20</v>
      </c>
      <c r="I54" s="30">
        <f t="shared" si="8"/>
        <v>4</v>
      </c>
      <c r="J54" s="30">
        <f t="shared" si="9"/>
        <v>0</v>
      </c>
      <c r="K54" s="30"/>
      <c r="L54" s="31">
        <f t="shared" si="10"/>
        <v>2450000</v>
      </c>
      <c r="M54" s="30">
        <f t="shared" si="11"/>
        <v>0</v>
      </c>
      <c r="N54" s="30">
        <f t="shared" si="12"/>
        <v>0</v>
      </c>
      <c r="O54" s="30">
        <f t="shared" si="13"/>
        <v>180000</v>
      </c>
      <c r="P54" s="30">
        <f t="shared" si="14"/>
        <v>0</v>
      </c>
      <c r="R54" s="30">
        <f t="shared" si="15"/>
        <v>373333.33333333331</v>
      </c>
      <c r="S54" s="30">
        <f t="shared" si="16"/>
        <v>373333.33333333331</v>
      </c>
      <c r="T54" s="30">
        <f t="shared" si="17"/>
        <v>0</v>
      </c>
      <c r="V54" s="30">
        <f t="shared" si="18"/>
        <v>0</v>
      </c>
      <c r="X54" s="30">
        <f t="shared" si="1"/>
        <v>1790000</v>
      </c>
      <c r="Z54" s="30">
        <f t="shared" si="19"/>
        <v>2343333.333333333</v>
      </c>
    </row>
    <row r="55" spans="1:26" x14ac:dyDescent="0.2">
      <c r="A55" s="30"/>
      <c r="B55" s="34">
        <f t="shared" si="20"/>
        <v>43098</v>
      </c>
      <c r="C55" s="30" t="str">
        <f t="shared" si="2"/>
        <v>Fri</v>
      </c>
      <c r="D55" s="30">
        <f t="shared" si="3"/>
        <v>1</v>
      </c>
      <c r="E55" s="30">
        <f t="shared" si="4"/>
        <v>12</v>
      </c>
      <c r="F55" s="30">
        <f t="shared" si="5"/>
        <v>29</v>
      </c>
      <c r="G55" s="30">
        <f t="shared" si="6"/>
        <v>3</v>
      </c>
      <c r="H55" s="30">
        <f t="shared" si="7"/>
        <v>21</v>
      </c>
      <c r="I55" s="30">
        <f t="shared" si="8"/>
        <v>4</v>
      </c>
      <c r="J55" s="30">
        <f t="shared" si="9"/>
        <v>0</v>
      </c>
      <c r="K55" s="30"/>
      <c r="L55" s="31">
        <f t="shared" si="10"/>
        <v>2800000</v>
      </c>
      <c r="M55" s="30">
        <f t="shared" si="11"/>
        <v>0</v>
      </c>
      <c r="N55" s="30">
        <f t="shared" si="12"/>
        <v>0</v>
      </c>
      <c r="O55" s="30">
        <f t="shared" si="13"/>
        <v>180000</v>
      </c>
      <c r="P55" s="30">
        <f t="shared" si="14"/>
        <v>0</v>
      </c>
      <c r="R55" s="30">
        <f t="shared" si="15"/>
        <v>373333.33333333331</v>
      </c>
      <c r="S55" s="30">
        <f t="shared" si="16"/>
        <v>373333.33333333331</v>
      </c>
      <c r="T55" s="30">
        <f t="shared" si="17"/>
        <v>0</v>
      </c>
      <c r="V55" s="30">
        <f t="shared" si="18"/>
        <v>0</v>
      </c>
      <c r="X55" s="30">
        <f t="shared" si="1"/>
        <v>0</v>
      </c>
      <c r="Z55" s="30">
        <f t="shared" si="19"/>
        <v>553333.33333333326</v>
      </c>
    </row>
    <row r="56" spans="1:26" x14ac:dyDescent="0.2">
      <c r="A56" s="30"/>
      <c r="B56" s="34">
        <f t="shared" si="20"/>
        <v>43099</v>
      </c>
      <c r="C56" s="30" t="str">
        <f t="shared" si="2"/>
        <v>Sat</v>
      </c>
      <c r="D56" s="30">
        <f t="shared" si="3"/>
        <v>0</v>
      </c>
      <c r="E56" s="30">
        <f t="shared" si="4"/>
        <v>12</v>
      </c>
      <c r="F56" s="30">
        <f t="shared" si="5"/>
        <v>30</v>
      </c>
      <c r="G56" s="30">
        <f t="shared" si="6"/>
        <v>2</v>
      </c>
      <c r="H56" s="30">
        <f t="shared" si="7"/>
        <v>21</v>
      </c>
      <c r="I56" s="30">
        <f t="shared" si="8"/>
        <v>4</v>
      </c>
      <c r="J56" s="30">
        <f t="shared" si="9"/>
        <v>0</v>
      </c>
      <c r="K56" s="30"/>
      <c r="L56" s="31">
        <f t="shared" si="10"/>
        <v>3150000</v>
      </c>
      <c r="M56" s="30">
        <f t="shared" si="11"/>
        <v>0</v>
      </c>
      <c r="N56" s="30">
        <f t="shared" si="12"/>
        <v>180000</v>
      </c>
      <c r="O56" s="30">
        <f t="shared" si="13"/>
        <v>0</v>
      </c>
      <c r="P56" s="30">
        <f t="shared" si="14"/>
        <v>0</v>
      </c>
      <c r="R56" s="30">
        <f t="shared" si="15"/>
        <v>373333.33333333331</v>
      </c>
      <c r="S56" s="30">
        <f t="shared" si="16"/>
        <v>0</v>
      </c>
      <c r="T56" s="30">
        <f t="shared" si="17"/>
        <v>0</v>
      </c>
      <c r="V56" s="30">
        <f t="shared" si="18"/>
        <v>0</v>
      </c>
      <c r="X56" s="30">
        <f t="shared" si="1"/>
        <v>0</v>
      </c>
      <c r="Z56" s="30">
        <f t="shared" si="19"/>
        <v>0</v>
      </c>
    </row>
    <row r="57" spans="1:26" x14ac:dyDescent="0.2">
      <c r="A57" s="30"/>
      <c r="B57" s="34">
        <f t="shared" si="20"/>
        <v>43100</v>
      </c>
      <c r="C57" s="30" t="str">
        <f t="shared" si="2"/>
        <v>Sun</v>
      </c>
      <c r="D57" s="30">
        <f t="shared" si="3"/>
        <v>0</v>
      </c>
      <c r="E57" s="30">
        <f t="shared" si="4"/>
        <v>12</v>
      </c>
      <c r="F57" s="30">
        <f t="shared" si="5"/>
        <v>31</v>
      </c>
      <c r="G57" s="30">
        <f t="shared" si="6"/>
        <v>1</v>
      </c>
      <c r="H57" s="30">
        <f t="shared" si="7"/>
        <v>21</v>
      </c>
      <c r="I57" s="30">
        <f t="shared" si="8"/>
        <v>4</v>
      </c>
      <c r="J57" s="30">
        <f t="shared" si="9"/>
        <v>0</v>
      </c>
      <c r="K57" s="30"/>
      <c r="L57" s="31">
        <f t="shared" si="10"/>
        <v>3500000</v>
      </c>
      <c r="M57" s="30">
        <f t="shared" si="11"/>
        <v>0</v>
      </c>
      <c r="N57" s="30">
        <f t="shared" si="12"/>
        <v>360000</v>
      </c>
      <c r="O57" s="30">
        <f t="shared" si="13"/>
        <v>0</v>
      </c>
      <c r="P57" s="30">
        <f t="shared" si="14"/>
        <v>0</v>
      </c>
      <c r="R57" s="30">
        <f t="shared" si="15"/>
        <v>373333.33333333331</v>
      </c>
      <c r="S57" s="30">
        <f t="shared" si="16"/>
        <v>0</v>
      </c>
      <c r="T57" s="30">
        <f t="shared" si="17"/>
        <v>0</v>
      </c>
      <c r="V57" s="30">
        <f t="shared" si="18"/>
        <v>0</v>
      </c>
      <c r="X57" s="30">
        <f t="shared" si="1"/>
        <v>0</v>
      </c>
      <c r="Z57" s="30">
        <f t="shared" si="19"/>
        <v>0</v>
      </c>
    </row>
    <row r="58" spans="1:26" x14ac:dyDescent="0.2">
      <c r="A58" s="30"/>
      <c r="B58" s="34">
        <f t="shared" si="20"/>
        <v>43101</v>
      </c>
      <c r="C58" s="30" t="str">
        <f t="shared" si="2"/>
        <v>Mon</v>
      </c>
      <c r="D58" s="30">
        <f t="shared" si="3"/>
        <v>1</v>
      </c>
      <c r="E58" s="30">
        <f t="shared" si="4"/>
        <v>1</v>
      </c>
      <c r="F58" s="30">
        <f t="shared" si="5"/>
        <v>1</v>
      </c>
      <c r="G58" s="30">
        <f t="shared" si="6"/>
        <v>31</v>
      </c>
      <c r="H58" s="30">
        <f t="shared" si="7"/>
        <v>1</v>
      </c>
      <c r="I58" s="30">
        <f t="shared" si="8"/>
        <v>0</v>
      </c>
      <c r="J58" s="30">
        <f t="shared" si="9"/>
        <v>0</v>
      </c>
      <c r="K58" s="30"/>
      <c r="L58" s="31">
        <f t="shared" si="10"/>
        <v>3850000</v>
      </c>
      <c r="M58" s="30">
        <f t="shared" si="11"/>
        <v>0</v>
      </c>
      <c r="N58" s="30">
        <f t="shared" si="12"/>
        <v>0</v>
      </c>
      <c r="O58" s="30">
        <f t="shared" si="13"/>
        <v>540000</v>
      </c>
      <c r="P58" s="30">
        <f t="shared" si="14"/>
        <v>0</v>
      </c>
      <c r="R58" s="30">
        <f t="shared" si="15"/>
        <v>426086.95652173914</v>
      </c>
      <c r="S58" s="30">
        <f t="shared" si="16"/>
        <v>426086.95652173914</v>
      </c>
      <c r="T58" s="30">
        <f t="shared" si="17"/>
        <v>0</v>
      </c>
      <c r="V58" s="30">
        <f t="shared" si="18"/>
        <v>0</v>
      </c>
      <c r="X58" s="30">
        <f t="shared" si="1"/>
        <v>0</v>
      </c>
      <c r="Z58" s="30">
        <f t="shared" si="19"/>
        <v>966086.95652173914</v>
      </c>
    </row>
    <row r="59" spans="1:26" x14ac:dyDescent="0.2">
      <c r="A59" s="30"/>
      <c r="B59" s="34">
        <f t="shared" si="20"/>
        <v>43102</v>
      </c>
      <c r="C59" s="30" t="str">
        <f t="shared" si="2"/>
        <v>Tue</v>
      </c>
      <c r="D59" s="30">
        <f t="shared" si="3"/>
        <v>1</v>
      </c>
      <c r="E59" s="30">
        <f t="shared" si="4"/>
        <v>1</v>
      </c>
      <c r="F59" s="30">
        <f t="shared" si="5"/>
        <v>2</v>
      </c>
      <c r="G59" s="30">
        <f t="shared" si="6"/>
        <v>30</v>
      </c>
      <c r="H59" s="30">
        <f t="shared" si="7"/>
        <v>2</v>
      </c>
      <c r="I59" s="30">
        <f t="shared" si="8"/>
        <v>0</v>
      </c>
      <c r="J59" s="30">
        <f t="shared" si="9"/>
        <v>0</v>
      </c>
      <c r="K59" s="30"/>
      <c r="L59" s="31">
        <f t="shared" si="10"/>
        <v>4200000</v>
      </c>
      <c r="M59" s="30">
        <f t="shared" si="11"/>
        <v>0</v>
      </c>
      <c r="N59" s="30">
        <f t="shared" si="12"/>
        <v>0</v>
      </c>
      <c r="O59" s="30">
        <f t="shared" si="13"/>
        <v>180000</v>
      </c>
      <c r="P59" s="30">
        <f t="shared" si="14"/>
        <v>0</v>
      </c>
      <c r="R59" s="30">
        <f t="shared" si="15"/>
        <v>426086.95652173914</v>
      </c>
      <c r="S59" s="30">
        <f t="shared" si="16"/>
        <v>426086.95652173914</v>
      </c>
      <c r="T59" s="30">
        <f t="shared" si="17"/>
        <v>0</v>
      </c>
      <c r="V59" s="30">
        <f t="shared" si="18"/>
        <v>0</v>
      </c>
      <c r="X59" s="30">
        <f t="shared" si="1"/>
        <v>1790000</v>
      </c>
      <c r="Z59" s="30">
        <f t="shared" si="19"/>
        <v>2396086.9565217393</v>
      </c>
    </row>
    <row r="60" spans="1:26" x14ac:dyDescent="0.2">
      <c r="A60" s="30"/>
      <c r="B60" s="34">
        <f t="shared" si="20"/>
        <v>43103</v>
      </c>
      <c r="C60" s="30" t="str">
        <f t="shared" si="2"/>
        <v>Wed</v>
      </c>
      <c r="D60" s="30">
        <f t="shared" si="3"/>
        <v>1</v>
      </c>
      <c r="E60" s="30">
        <f t="shared" si="4"/>
        <v>1</v>
      </c>
      <c r="F60" s="30">
        <f t="shared" si="5"/>
        <v>3</v>
      </c>
      <c r="G60" s="30">
        <f t="shared" si="6"/>
        <v>29</v>
      </c>
      <c r="H60" s="30">
        <f t="shared" si="7"/>
        <v>3</v>
      </c>
      <c r="I60" s="30">
        <f t="shared" si="8"/>
        <v>0</v>
      </c>
      <c r="J60" s="30">
        <f t="shared" si="9"/>
        <v>0</v>
      </c>
      <c r="K60" s="30"/>
      <c r="L60" s="31">
        <f t="shared" ref="L60:L123" si="21">IF((C60="Thu")*(I60=3),0,SUM(L59,$M$14))</f>
        <v>4550000</v>
      </c>
      <c r="M60" s="30">
        <f t="shared" si="11"/>
        <v>0</v>
      </c>
      <c r="N60" s="30">
        <f t="shared" si="12"/>
        <v>0</v>
      </c>
      <c r="O60" s="30">
        <f t="shared" si="13"/>
        <v>180000</v>
      </c>
      <c r="P60" s="30">
        <f t="shared" si="14"/>
        <v>0</v>
      </c>
      <c r="R60" s="30">
        <f t="shared" si="15"/>
        <v>426086.95652173914</v>
      </c>
      <c r="S60" s="30">
        <f t="shared" si="16"/>
        <v>426086.95652173914</v>
      </c>
      <c r="T60" s="30">
        <f t="shared" si="17"/>
        <v>0</v>
      </c>
      <c r="V60" s="30">
        <f t="shared" si="18"/>
        <v>9230000</v>
      </c>
      <c r="X60" s="30">
        <f t="shared" si="1"/>
        <v>0</v>
      </c>
      <c r="Z60" s="30">
        <f t="shared" si="19"/>
        <v>9836086.9565217383</v>
      </c>
    </row>
    <row r="61" spans="1:26" x14ac:dyDescent="0.2">
      <c r="A61" s="30"/>
      <c r="B61" s="34">
        <f t="shared" si="20"/>
        <v>43104</v>
      </c>
      <c r="C61" s="30" t="str">
        <f t="shared" si="2"/>
        <v>Thu</v>
      </c>
      <c r="D61" s="30">
        <f t="shared" si="3"/>
        <v>1</v>
      </c>
      <c r="E61" s="30">
        <f t="shared" si="4"/>
        <v>1</v>
      </c>
      <c r="F61" s="30">
        <f t="shared" si="5"/>
        <v>4</v>
      </c>
      <c r="G61" s="30">
        <f t="shared" si="6"/>
        <v>28</v>
      </c>
      <c r="H61" s="30">
        <f t="shared" si="7"/>
        <v>4</v>
      </c>
      <c r="I61" s="30">
        <f t="shared" si="8"/>
        <v>1</v>
      </c>
      <c r="J61" s="30">
        <f t="shared" si="9"/>
        <v>0</v>
      </c>
      <c r="K61" s="30"/>
      <c r="L61" s="31">
        <f t="shared" si="21"/>
        <v>4900000</v>
      </c>
      <c r="M61" s="30">
        <f t="shared" si="11"/>
        <v>0</v>
      </c>
      <c r="N61" s="30">
        <f t="shared" si="12"/>
        <v>0</v>
      </c>
      <c r="O61" s="30">
        <f t="shared" si="13"/>
        <v>180000</v>
      </c>
      <c r="P61" s="30">
        <f t="shared" si="14"/>
        <v>0</v>
      </c>
      <c r="R61" s="30">
        <f t="shared" si="15"/>
        <v>426086.95652173914</v>
      </c>
      <c r="S61" s="30">
        <f t="shared" si="16"/>
        <v>426086.95652173914</v>
      </c>
      <c r="T61" s="30">
        <f t="shared" si="17"/>
        <v>0</v>
      </c>
      <c r="V61" s="30">
        <f t="shared" si="18"/>
        <v>0</v>
      </c>
      <c r="X61" s="30">
        <f t="shared" si="1"/>
        <v>0</v>
      </c>
      <c r="Z61" s="30">
        <f t="shared" si="19"/>
        <v>606086.95652173914</v>
      </c>
    </row>
    <row r="62" spans="1:26" x14ac:dyDescent="0.2">
      <c r="A62" s="30"/>
      <c r="B62" s="34">
        <f t="shared" si="20"/>
        <v>43105</v>
      </c>
      <c r="C62" s="30" t="str">
        <f t="shared" si="2"/>
        <v>Fri</v>
      </c>
      <c r="D62" s="30">
        <f t="shared" si="3"/>
        <v>1</v>
      </c>
      <c r="E62" s="30">
        <f t="shared" si="4"/>
        <v>1</v>
      </c>
      <c r="F62" s="30">
        <f t="shared" si="5"/>
        <v>5</v>
      </c>
      <c r="G62" s="30">
        <f t="shared" si="6"/>
        <v>27</v>
      </c>
      <c r="H62" s="30">
        <f t="shared" si="7"/>
        <v>5</v>
      </c>
      <c r="I62" s="30">
        <f t="shared" si="8"/>
        <v>1</v>
      </c>
      <c r="J62" s="30">
        <f t="shared" si="9"/>
        <v>1903000</v>
      </c>
      <c r="K62" s="30"/>
      <c r="L62" s="31">
        <f t="shared" si="21"/>
        <v>5250000</v>
      </c>
      <c r="M62" s="30">
        <f t="shared" si="11"/>
        <v>0</v>
      </c>
      <c r="N62" s="30">
        <f t="shared" si="12"/>
        <v>0</v>
      </c>
      <c r="O62" s="30">
        <f t="shared" si="13"/>
        <v>180000</v>
      </c>
      <c r="P62" s="30">
        <f t="shared" si="14"/>
        <v>0</v>
      </c>
      <c r="R62" s="30">
        <f t="shared" si="15"/>
        <v>426086.95652173914</v>
      </c>
      <c r="S62" s="30">
        <f t="shared" si="16"/>
        <v>426086.95652173914</v>
      </c>
      <c r="T62" s="30">
        <f t="shared" si="17"/>
        <v>5340000</v>
      </c>
      <c r="V62" s="30">
        <f t="shared" si="18"/>
        <v>0</v>
      </c>
      <c r="X62" s="30">
        <f t="shared" si="1"/>
        <v>0</v>
      </c>
      <c r="Z62" s="30">
        <f t="shared" si="19"/>
        <v>7849086.9565217393</v>
      </c>
    </row>
    <row r="63" spans="1:26" x14ac:dyDescent="0.2">
      <c r="A63" s="30"/>
      <c r="B63" s="34">
        <f t="shared" si="20"/>
        <v>43106</v>
      </c>
      <c r="C63" s="30" t="str">
        <f t="shared" si="2"/>
        <v>Sat</v>
      </c>
      <c r="D63" s="30">
        <f t="shared" si="3"/>
        <v>0</v>
      </c>
      <c r="E63" s="30">
        <f t="shared" si="4"/>
        <v>1</v>
      </c>
      <c r="F63" s="30">
        <f t="shared" si="5"/>
        <v>6</v>
      </c>
      <c r="G63" s="30">
        <f t="shared" si="6"/>
        <v>26</v>
      </c>
      <c r="H63" s="30">
        <f t="shared" si="7"/>
        <v>5</v>
      </c>
      <c r="I63" s="30">
        <f t="shared" si="8"/>
        <v>1</v>
      </c>
      <c r="J63" s="30">
        <f t="shared" si="9"/>
        <v>0</v>
      </c>
      <c r="K63" s="30"/>
      <c r="L63" s="31">
        <f t="shared" si="21"/>
        <v>5600000</v>
      </c>
      <c r="M63" s="30">
        <f t="shared" si="11"/>
        <v>0</v>
      </c>
      <c r="N63" s="30">
        <f t="shared" si="12"/>
        <v>180000</v>
      </c>
      <c r="O63" s="30">
        <f t="shared" si="13"/>
        <v>0</v>
      </c>
      <c r="P63" s="30">
        <f t="shared" si="14"/>
        <v>0</v>
      </c>
      <c r="R63" s="30">
        <f t="shared" si="15"/>
        <v>426086.95652173914</v>
      </c>
      <c r="S63" s="30">
        <f t="shared" si="16"/>
        <v>0</v>
      </c>
      <c r="T63" s="30">
        <f t="shared" si="17"/>
        <v>0</v>
      </c>
      <c r="V63" s="30">
        <f t="shared" si="18"/>
        <v>0</v>
      </c>
      <c r="X63" s="30">
        <f t="shared" si="1"/>
        <v>0</v>
      </c>
      <c r="Z63" s="30">
        <f t="shared" si="19"/>
        <v>0</v>
      </c>
    </row>
    <row r="64" spans="1:26" x14ac:dyDescent="0.2">
      <c r="A64" s="30"/>
      <c r="B64" s="34">
        <f t="shared" si="20"/>
        <v>43107</v>
      </c>
      <c r="C64" s="30" t="str">
        <f t="shared" si="2"/>
        <v>Sun</v>
      </c>
      <c r="D64" s="30">
        <f t="shared" si="3"/>
        <v>0</v>
      </c>
      <c r="E64" s="30">
        <f t="shared" si="4"/>
        <v>1</v>
      </c>
      <c r="F64" s="30">
        <f t="shared" si="5"/>
        <v>7</v>
      </c>
      <c r="G64" s="30">
        <f t="shared" si="6"/>
        <v>25</v>
      </c>
      <c r="H64" s="30">
        <f t="shared" si="7"/>
        <v>5</v>
      </c>
      <c r="I64" s="30">
        <f t="shared" si="8"/>
        <v>1</v>
      </c>
      <c r="J64" s="30">
        <f t="shared" si="9"/>
        <v>0</v>
      </c>
      <c r="K64" s="30"/>
      <c r="L64" s="31">
        <f t="shared" si="21"/>
        <v>5950000</v>
      </c>
      <c r="M64" s="30">
        <f t="shared" si="11"/>
        <v>0</v>
      </c>
      <c r="N64" s="30">
        <f t="shared" si="12"/>
        <v>360000</v>
      </c>
      <c r="O64" s="30">
        <f t="shared" si="13"/>
        <v>0</v>
      </c>
      <c r="P64" s="30">
        <f t="shared" si="14"/>
        <v>0</v>
      </c>
      <c r="R64" s="30">
        <f t="shared" si="15"/>
        <v>426086.95652173914</v>
      </c>
      <c r="S64" s="30">
        <f t="shared" si="16"/>
        <v>0</v>
      </c>
      <c r="T64" s="30">
        <f t="shared" si="17"/>
        <v>0</v>
      </c>
      <c r="V64" s="30">
        <f t="shared" si="18"/>
        <v>0</v>
      </c>
      <c r="X64" s="30">
        <f t="shared" si="1"/>
        <v>0</v>
      </c>
      <c r="Z64" s="30">
        <f t="shared" si="19"/>
        <v>0</v>
      </c>
    </row>
    <row r="65" spans="1:26" x14ac:dyDescent="0.2">
      <c r="A65" s="30"/>
      <c r="B65" s="34">
        <f t="shared" si="20"/>
        <v>43108</v>
      </c>
      <c r="C65" s="30" t="str">
        <f t="shared" si="2"/>
        <v>Mon</v>
      </c>
      <c r="D65" s="30">
        <f t="shared" si="3"/>
        <v>1</v>
      </c>
      <c r="E65" s="30">
        <f t="shared" si="4"/>
        <v>1</v>
      </c>
      <c r="F65" s="30">
        <f t="shared" si="5"/>
        <v>8</v>
      </c>
      <c r="G65" s="30">
        <f t="shared" si="6"/>
        <v>24</v>
      </c>
      <c r="H65" s="30">
        <f t="shared" si="7"/>
        <v>6</v>
      </c>
      <c r="I65" s="30">
        <f t="shared" si="8"/>
        <v>1</v>
      </c>
      <c r="J65" s="30">
        <f t="shared" si="9"/>
        <v>0</v>
      </c>
      <c r="K65" s="30"/>
      <c r="L65" s="31">
        <f t="shared" si="21"/>
        <v>6300000</v>
      </c>
      <c r="M65" s="30">
        <f t="shared" si="11"/>
        <v>0</v>
      </c>
      <c r="N65" s="30">
        <f t="shared" si="12"/>
        <v>0</v>
      </c>
      <c r="O65" s="30">
        <f t="shared" si="13"/>
        <v>540000</v>
      </c>
      <c r="P65" s="30">
        <f t="shared" si="14"/>
        <v>0</v>
      </c>
      <c r="R65" s="30">
        <f t="shared" si="15"/>
        <v>426086.95652173914</v>
      </c>
      <c r="S65" s="30">
        <f t="shared" si="16"/>
        <v>426086.95652173914</v>
      </c>
      <c r="T65" s="30">
        <f t="shared" si="17"/>
        <v>0</v>
      </c>
      <c r="V65" s="30">
        <f t="shared" si="18"/>
        <v>0</v>
      </c>
      <c r="X65" s="30">
        <f t="shared" si="1"/>
        <v>0</v>
      </c>
      <c r="Z65" s="30">
        <f t="shared" si="19"/>
        <v>966086.95652173914</v>
      </c>
    </row>
    <row r="66" spans="1:26" x14ac:dyDescent="0.2">
      <c r="A66" s="30"/>
      <c r="B66" s="34">
        <f t="shared" si="20"/>
        <v>43109</v>
      </c>
      <c r="C66" s="30" t="str">
        <f t="shared" si="2"/>
        <v>Tue</v>
      </c>
      <c r="D66" s="30">
        <f t="shared" si="3"/>
        <v>1</v>
      </c>
      <c r="E66" s="30">
        <f t="shared" si="4"/>
        <v>1</v>
      </c>
      <c r="F66" s="30">
        <f t="shared" si="5"/>
        <v>9</v>
      </c>
      <c r="G66" s="30">
        <f t="shared" si="6"/>
        <v>23</v>
      </c>
      <c r="H66" s="30">
        <f t="shared" si="7"/>
        <v>7</v>
      </c>
      <c r="I66" s="30">
        <f t="shared" si="8"/>
        <v>1</v>
      </c>
      <c r="J66" s="30">
        <f t="shared" si="9"/>
        <v>0</v>
      </c>
      <c r="K66" s="30"/>
      <c r="L66" s="31">
        <f t="shared" si="21"/>
        <v>6650000</v>
      </c>
      <c r="M66" s="30">
        <f t="shared" si="11"/>
        <v>0</v>
      </c>
      <c r="N66" s="30">
        <f t="shared" si="12"/>
        <v>0</v>
      </c>
      <c r="O66" s="30">
        <f t="shared" si="13"/>
        <v>180000</v>
      </c>
      <c r="P66" s="30">
        <f t="shared" si="14"/>
        <v>0</v>
      </c>
      <c r="R66" s="30">
        <f t="shared" si="15"/>
        <v>426086.95652173914</v>
      </c>
      <c r="S66" s="30">
        <f t="shared" si="16"/>
        <v>426086.95652173914</v>
      </c>
      <c r="T66" s="30">
        <f t="shared" si="17"/>
        <v>0</v>
      </c>
      <c r="V66" s="30">
        <f t="shared" si="18"/>
        <v>0</v>
      </c>
      <c r="X66" s="30">
        <f t="shared" si="1"/>
        <v>1790000</v>
      </c>
      <c r="Z66" s="30">
        <f t="shared" si="19"/>
        <v>2396086.9565217393</v>
      </c>
    </row>
    <row r="67" spans="1:26" x14ac:dyDescent="0.2">
      <c r="A67" s="30"/>
      <c r="B67" s="34">
        <f t="shared" si="20"/>
        <v>43110</v>
      </c>
      <c r="C67" s="30" t="str">
        <f t="shared" si="2"/>
        <v>Wed</v>
      </c>
      <c r="D67" s="30">
        <f t="shared" si="3"/>
        <v>1</v>
      </c>
      <c r="E67" s="30">
        <f t="shared" si="4"/>
        <v>1</v>
      </c>
      <c r="F67" s="30">
        <f t="shared" si="5"/>
        <v>10</v>
      </c>
      <c r="G67" s="30">
        <f t="shared" si="6"/>
        <v>22</v>
      </c>
      <c r="H67" s="30">
        <f t="shared" si="7"/>
        <v>8</v>
      </c>
      <c r="I67" s="30">
        <f t="shared" si="8"/>
        <v>1</v>
      </c>
      <c r="J67" s="30">
        <f t="shared" si="9"/>
        <v>3633000</v>
      </c>
      <c r="K67" s="30"/>
      <c r="L67" s="31">
        <f t="shared" si="21"/>
        <v>7000000</v>
      </c>
      <c r="M67" s="30">
        <f t="shared" si="11"/>
        <v>0</v>
      </c>
      <c r="N67" s="30">
        <f t="shared" si="12"/>
        <v>0</v>
      </c>
      <c r="O67" s="30">
        <f t="shared" si="13"/>
        <v>180000</v>
      </c>
      <c r="P67" s="30">
        <f t="shared" si="14"/>
        <v>0</v>
      </c>
      <c r="R67" s="30">
        <f t="shared" si="15"/>
        <v>426086.95652173914</v>
      </c>
      <c r="S67" s="30">
        <f t="shared" si="16"/>
        <v>426086.95652173914</v>
      </c>
      <c r="T67" s="30">
        <f t="shared" si="17"/>
        <v>0</v>
      </c>
      <c r="V67" s="30">
        <f t="shared" si="18"/>
        <v>0</v>
      </c>
      <c r="X67" s="30">
        <f t="shared" si="1"/>
        <v>0</v>
      </c>
      <c r="Z67" s="30">
        <f t="shared" si="19"/>
        <v>4239086.9565217393</v>
      </c>
    </row>
    <row r="68" spans="1:26" x14ac:dyDescent="0.2">
      <c r="A68" s="30"/>
      <c r="B68" s="34">
        <f t="shared" si="20"/>
        <v>43111</v>
      </c>
      <c r="C68" s="30" t="str">
        <f t="shared" si="2"/>
        <v>Thu</v>
      </c>
      <c r="D68" s="30">
        <f t="shared" si="3"/>
        <v>1</v>
      </c>
      <c r="E68" s="30">
        <f t="shared" si="4"/>
        <v>1</v>
      </c>
      <c r="F68" s="30">
        <f t="shared" si="5"/>
        <v>11</v>
      </c>
      <c r="G68" s="30">
        <f t="shared" si="6"/>
        <v>21</v>
      </c>
      <c r="H68" s="30">
        <f t="shared" si="7"/>
        <v>9</v>
      </c>
      <c r="I68" s="30">
        <f t="shared" si="8"/>
        <v>2</v>
      </c>
      <c r="J68" s="30">
        <f t="shared" si="9"/>
        <v>0</v>
      </c>
      <c r="K68" s="30"/>
      <c r="L68" s="31">
        <f t="shared" si="21"/>
        <v>7350000</v>
      </c>
      <c r="M68" s="30">
        <f t="shared" si="11"/>
        <v>0</v>
      </c>
      <c r="N68" s="30">
        <f t="shared" si="12"/>
        <v>0</v>
      </c>
      <c r="O68" s="30">
        <f t="shared" si="13"/>
        <v>180000</v>
      </c>
      <c r="P68" s="30">
        <f t="shared" si="14"/>
        <v>0</v>
      </c>
      <c r="R68" s="30">
        <f t="shared" si="15"/>
        <v>426086.95652173914</v>
      </c>
      <c r="S68" s="30">
        <f t="shared" si="16"/>
        <v>426086.95652173914</v>
      </c>
      <c r="T68" s="30">
        <f t="shared" si="17"/>
        <v>0</v>
      </c>
      <c r="V68" s="30">
        <f t="shared" si="18"/>
        <v>0</v>
      </c>
      <c r="X68" s="30">
        <f t="shared" si="1"/>
        <v>0</v>
      </c>
      <c r="Z68" s="30">
        <f t="shared" si="19"/>
        <v>606086.95652173914</v>
      </c>
    </row>
    <row r="69" spans="1:26" x14ac:dyDescent="0.2">
      <c r="A69" s="30"/>
      <c r="B69" s="34">
        <f t="shared" si="20"/>
        <v>43112</v>
      </c>
      <c r="C69" s="30" t="str">
        <f t="shared" si="2"/>
        <v>Fri</v>
      </c>
      <c r="D69" s="30">
        <f t="shared" si="3"/>
        <v>1</v>
      </c>
      <c r="E69" s="30">
        <f t="shared" si="4"/>
        <v>1</v>
      </c>
      <c r="F69" s="30">
        <f t="shared" si="5"/>
        <v>12</v>
      </c>
      <c r="G69" s="30">
        <f t="shared" si="6"/>
        <v>20</v>
      </c>
      <c r="H69" s="30">
        <f t="shared" si="7"/>
        <v>10</v>
      </c>
      <c r="I69" s="30">
        <f t="shared" si="8"/>
        <v>2</v>
      </c>
      <c r="J69" s="30">
        <f t="shared" si="9"/>
        <v>0</v>
      </c>
      <c r="K69" s="30"/>
      <c r="L69" s="31">
        <f t="shared" si="21"/>
        <v>7700000</v>
      </c>
      <c r="M69" s="30">
        <f t="shared" si="11"/>
        <v>0</v>
      </c>
      <c r="N69" s="30">
        <f t="shared" si="12"/>
        <v>0</v>
      </c>
      <c r="O69" s="30">
        <f t="shared" si="13"/>
        <v>180000</v>
      </c>
      <c r="P69" s="30">
        <f t="shared" si="14"/>
        <v>0</v>
      </c>
      <c r="R69" s="30">
        <f t="shared" si="15"/>
        <v>426086.95652173914</v>
      </c>
      <c r="S69" s="30">
        <f t="shared" si="16"/>
        <v>426086.95652173914</v>
      </c>
      <c r="T69" s="30">
        <f t="shared" si="17"/>
        <v>5340000</v>
      </c>
      <c r="V69" s="30">
        <f t="shared" si="18"/>
        <v>0</v>
      </c>
      <c r="X69" s="30">
        <f t="shared" si="1"/>
        <v>0</v>
      </c>
      <c r="Z69" s="30">
        <f t="shared" si="19"/>
        <v>5946086.9565217393</v>
      </c>
    </row>
    <row r="70" spans="1:26" x14ac:dyDescent="0.2">
      <c r="A70" s="30"/>
      <c r="B70" s="34">
        <f t="shared" si="20"/>
        <v>43113</v>
      </c>
      <c r="C70" s="30" t="str">
        <f t="shared" si="2"/>
        <v>Sat</v>
      </c>
      <c r="D70" s="30">
        <f t="shared" si="3"/>
        <v>0</v>
      </c>
      <c r="E70" s="30">
        <f t="shared" si="4"/>
        <v>1</v>
      </c>
      <c r="F70" s="30">
        <f t="shared" si="5"/>
        <v>13</v>
      </c>
      <c r="G70" s="30">
        <f t="shared" si="6"/>
        <v>19</v>
      </c>
      <c r="H70" s="30">
        <f t="shared" si="7"/>
        <v>10</v>
      </c>
      <c r="I70" s="30">
        <f t="shared" si="8"/>
        <v>2</v>
      </c>
      <c r="J70" s="30">
        <f t="shared" si="9"/>
        <v>0</v>
      </c>
      <c r="K70" s="30"/>
      <c r="L70" s="31">
        <f t="shared" si="21"/>
        <v>8050000</v>
      </c>
      <c r="M70" s="30">
        <f t="shared" si="11"/>
        <v>0</v>
      </c>
      <c r="N70" s="30">
        <f t="shared" si="12"/>
        <v>180000</v>
      </c>
      <c r="O70" s="30">
        <f t="shared" si="13"/>
        <v>0</v>
      </c>
      <c r="P70" s="30">
        <f t="shared" si="14"/>
        <v>0</v>
      </c>
      <c r="R70" s="30">
        <f t="shared" si="15"/>
        <v>426086.95652173914</v>
      </c>
      <c r="S70" s="30">
        <f t="shared" si="16"/>
        <v>0</v>
      </c>
      <c r="T70" s="30">
        <f t="shared" si="17"/>
        <v>0</v>
      </c>
      <c r="V70" s="30">
        <f t="shared" si="18"/>
        <v>0</v>
      </c>
      <c r="X70" s="30">
        <f t="shared" si="1"/>
        <v>0</v>
      </c>
      <c r="Z70" s="30">
        <f t="shared" si="19"/>
        <v>0</v>
      </c>
    </row>
    <row r="71" spans="1:26" x14ac:dyDescent="0.2">
      <c r="A71" s="30"/>
      <c r="B71" s="34">
        <f t="shared" si="20"/>
        <v>43114</v>
      </c>
      <c r="C71" s="30" t="str">
        <f t="shared" si="2"/>
        <v>Sun</v>
      </c>
      <c r="D71" s="30">
        <f t="shared" si="3"/>
        <v>0</v>
      </c>
      <c r="E71" s="30">
        <f t="shared" si="4"/>
        <v>1</v>
      </c>
      <c r="F71" s="30">
        <f t="shared" si="5"/>
        <v>14</v>
      </c>
      <c r="G71" s="30">
        <f t="shared" si="6"/>
        <v>18</v>
      </c>
      <c r="H71" s="30">
        <f t="shared" si="7"/>
        <v>10</v>
      </c>
      <c r="I71" s="30">
        <f t="shared" si="8"/>
        <v>2</v>
      </c>
      <c r="J71" s="30">
        <f t="shared" si="9"/>
        <v>0</v>
      </c>
      <c r="K71" s="30"/>
      <c r="L71" s="31">
        <f t="shared" si="21"/>
        <v>8400000</v>
      </c>
      <c r="M71" s="30">
        <f t="shared" si="11"/>
        <v>0</v>
      </c>
      <c r="N71" s="30">
        <f t="shared" si="12"/>
        <v>360000</v>
      </c>
      <c r="O71" s="30">
        <f t="shared" si="13"/>
        <v>0</v>
      </c>
      <c r="P71" s="30">
        <f t="shared" si="14"/>
        <v>0</v>
      </c>
      <c r="R71" s="30">
        <f t="shared" si="15"/>
        <v>426086.95652173914</v>
      </c>
      <c r="S71" s="30">
        <f t="shared" si="16"/>
        <v>0</v>
      </c>
      <c r="T71" s="30">
        <f t="shared" si="17"/>
        <v>0</v>
      </c>
      <c r="V71" s="30">
        <f t="shared" si="18"/>
        <v>0</v>
      </c>
      <c r="X71" s="30">
        <f t="shared" si="1"/>
        <v>0</v>
      </c>
      <c r="Z71" s="30">
        <f t="shared" si="19"/>
        <v>0</v>
      </c>
    </row>
    <row r="72" spans="1:26" x14ac:dyDescent="0.2">
      <c r="A72" s="30"/>
      <c r="B72" s="34">
        <f t="shared" si="20"/>
        <v>43115</v>
      </c>
      <c r="C72" s="30" t="str">
        <f t="shared" si="2"/>
        <v>Mon</v>
      </c>
      <c r="D72" s="30">
        <f t="shared" si="3"/>
        <v>1</v>
      </c>
      <c r="E72" s="30">
        <f t="shared" si="4"/>
        <v>1</v>
      </c>
      <c r="F72" s="30">
        <f t="shared" si="5"/>
        <v>15</v>
      </c>
      <c r="G72" s="30">
        <f t="shared" si="6"/>
        <v>17</v>
      </c>
      <c r="H72" s="30">
        <f t="shared" si="7"/>
        <v>11</v>
      </c>
      <c r="I72" s="30">
        <f t="shared" si="8"/>
        <v>2</v>
      </c>
      <c r="J72" s="30">
        <f t="shared" si="9"/>
        <v>0</v>
      </c>
      <c r="K72" s="30"/>
      <c r="L72" s="31">
        <f t="shared" si="21"/>
        <v>8750000</v>
      </c>
      <c r="M72" s="30">
        <f t="shared" si="11"/>
        <v>0</v>
      </c>
      <c r="N72" s="30">
        <f t="shared" si="12"/>
        <v>0</v>
      </c>
      <c r="O72" s="30">
        <f t="shared" si="13"/>
        <v>540000</v>
      </c>
      <c r="P72" s="30">
        <f t="shared" si="14"/>
        <v>7130000</v>
      </c>
      <c r="R72" s="30">
        <f t="shared" si="15"/>
        <v>426086.95652173914</v>
      </c>
      <c r="S72" s="30">
        <f t="shared" si="16"/>
        <v>426086.95652173914</v>
      </c>
      <c r="T72" s="30">
        <f t="shared" si="17"/>
        <v>0</v>
      </c>
      <c r="V72" s="30">
        <f t="shared" si="18"/>
        <v>0</v>
      </c>
      <c r="X72" s="30">
        <f t="shared" si="1"/>
        <v>0</v>
      </c>
      <c r="Z72" s="30">
        <f t="shared" si="19"/>
        <v>8096086.9565217393</v>
      </c>
    </row>
    <row r="73" spans="1:26" x14ac:dyDescent="0.2">
      <c r="B73" s="34">
        <f t="shared" si="20"/>
        <v>43116</v>
      </c>
      <c r="C73" s="30" t="str">
        <f t="shared" si="2"/>
        <v>Tue</v>
      </c>
      <c r="D73" s="30">
        <f t="shared" si="3"/>
        <v>1</v>
      </c>
      <c r="E73" s="30">
        <f t="shared" si="4"/>
        <v>1</v>
      </c>
      <c r="F73" s="30">
        <f t="shared" si="5"/>
        <v>16</v>
      </c>
      <c r="G73" s="30">
        <f t="shared" si="6"/>
        <v>16</v>
      </c>
      <c r="H73" s="30">
        <f t="shared" si="7"/>
        <v>12</v>
      </c>
      <c r="I73" s="30">
        <f t="shared" si="8"/>
        <v>2</v>
      </c>
      <c r="J73" s="30">
        <f t="shared" si="9"/>
        <v>0</v>
      </c>
      <c r="L73" s="31">
        <f t="shared" si="21"/>
        <v>9100000</v>
      </c>
      <c r="M73" s="30">
        <f t="shared" si="11"/>
        <v>0</v>
      </c>
      <c r="N73" s="30">
        <f t="shared" si="12"/>
        <v>0</v>
      </c>
      <c r="O73" s="30">
        <f t="shared" si="13"/>
        <v>180000</v>
      </c>
      <c r="P73" s="30">
        <f t="shared" si="14"/>
        <v>0</v>
      </c>
      <c r="R73" s="30">
        <f t="shared" si="15"/>
        <v>426086.95652173914</v>
      </c>
      <c r="S73" s="30">
        <f t="shared" si="16"/>
        <v>426086.95652173914</v>
      </c>
      <c r="T73" s="30">
        <f t="shared" si="17"/>
        <v>0</v>
      </c>
      <c r="V73" s="30">
        <f t="shared" si="18"/>
        <v>0</v>
      </c>
      <c r="X73" s="30">
        <f t="shared" si="1"/>
        <v>0</v>
      </c>
      <c r="Z73" s="30">
        <f t="shared" si="19"/>
        <v>606086.95652173914</v>
      </c>
    </row>
    <row r="74" spans="1:26" x14ac:dyDescent="0.2">
      <c r="B74" s="34">
        <f t="shared" si="20"/>
        <v>43117</v>
      </c>
      <c r="C74" s="30" t="str">
        <f t="shared" si="2"/>
        <v>Wed</v>
      </c>
      <c r="D74" s="30">
        <f t="shared" si="3"/>
        <v>1</v>
      </c>
      <c r="E74" s="30">
        <f t="shared" si="4"/>
        <v>1</v>
      </c>
      <c r="F74" s="30">
        <f t="shared" si="5"/>
        <v>17</v>
      </c>
      <c r="G74" s="30">
        <f t="shared" si="6"/>
        <v>15</v>
      </c>
      <c r="H74" s="30">
        <f t="shared" si="7"/>
        <v>13</v>
      </c>
      <c r="I74" s="30">
        <f t="shared" si="8"/>
        <v>2</v>
      </c>
      <c r="J74" s="30">
        <f t="shared" si="9"/>
        <v>0</v>
      </c>
      <c r="L74" s="31">
        <f t="shared" si="21"/>
        <v>9450000</v>
      </c>
      <c r="M74" s="30">
        <f t="shared" si="11"/>
        <v>0</v>
      </c>
      <c r="N74" s="30">
        <f t="shared" si="12"/>
        <v>0</v>
      </c>
      <c r="O74" s="30">
        <f t="shared" si="13"/>
        <v>180000</v>
      </c>
      <c r="P74" s="30">
        <f t="shared" si="14"/>
        <v>0</v>
      </c>
      <c r="R74" s="30">
        <f t="shared" si="15"/>
        <v>426086.95652173914</v>
      </c>
      <c r="S74" s="30">
        <f t="shared" si="16"/>
        <v>426086.95652173914</v>
      </c>
      <c r="T74" s="30">
        <f t="shared" si="17"/>
        <v>0</v>
      </c>
      <c r="V74" s="30">
        <f t="shared" si="18"/>
        <v>0</v>
      </c>
      <c r="X74" s="30">
        <f t="shared" si="1"/>
        <v>1790000</v>
      </c>
      <c r="Z74" s="30">
        <f t="shared" si="19"/>
        <v>2396086.9565217393</v>
      </c>
    </row>
    <row r="75" spans="1:26" x14ac:dyDescent="0.2">
      <c r="B75" s="34">
        <f t="shared" si="20"/>
        <v>43118</v>
      </c>
      <c r="C75" s="30" t="str">
        <f t="shared" si="2"/>
        <v>Thu</v>
      </c>
      <c r="D75" s="30">
        <f t="shared" si="3"/>
        <v>1</v>
      </c>
      <c r="E75" s="30">
        <f t="shared" si="4"/>
        <v>1</v>
      </c>
      <c r="F75" s="30">
        <f t="shared" si="5"/>
        <v>18</v>
      </c>
      <c r="G75" s="30">
        <f t="shared" si="6"/>
        <v>14</v>
      </c>
      <c r="H75" s="30">
        <f t="shared" si="7"/>
        <v>14</v>
      </c>
      <c r="I75" s="30">
        <f t="shared" si="8"/>
        <v>3</v>
      </c>
      <c r="J75" s="30">
        <f t="shared" si="9"/>
        <v>7093000</v>
      </c>
      <c r="L75" s="31">
        <f t="shared" si="21"/>
        <v>0</v>
      </c>
      <c r="M75" s="30">
        <f t="shared" si="11"/>
        <v>9800000</v>
      </c>
      <c r="N75" s="30">
        <f t="shared" si="12"/>
        <v>0</v>
      </c>
      <c r="O75" s="30">
        <f t="shared" si="13"/>
        <v>180000</v>
      </c>
      <c r="P75" s="30">
        <f t="shared" si="14"/>
        <v>0</v>
      </c>
      <c r="R75" s="30">
        <f t="shared" si="15"/>
        <v>426086.95652173914</v>
      </c>
      <c r="S75" s="30">
        <f t="shared" si="16"/>
        <v>426086.95652173914</v>
      </c>
      <c r="T75" s="30">
        <f t="shared" si="17"/>
        <v>0</v>
      </c>
      <c r="V75" s="30">
        <f t="shared" si="18"/>
        <v>0</v>
      </c>
      <c r="X75" s="30">
        <f t="shared" si="1"/>
        <v>0</v>
      </c>
      <c r="Z75" s="30">
        <f t="shared" si="19"/>
        <v>17499086.956521738</v>
      </c>
    </row>
    <row r="76" spans="1:26" x14ac:dyDescent="0.2">
      <c r="B76" s="34">
        <f t="shared" si="20"/>
        <v>43119</v>
      </c>
      <c r="C76" s="30" t="str">
        <f t="shared" si="2"/>
        <v>Fri</v>
      </c>
      <c r="D76" s="30">
        <f t="shared" si="3"/>
        <v>1</v>
      </c>
      <c r="E76" s="30">
        <f t="shared" si="4"/>
        <v>1</v>
      </c>
      <c r="F76" s="30">
        <f t="shared" si="5"/>
        <v>19</v>
      </c>
      <c r="G76" s="30">
        <f t="shared" si="6"/>
        <v>13</v>
      </c>
      <c r="H76" s="30">
        <f t="shared" si="7"/>
        <v>15</v>
      </c>
      <c r="I76" s="30">
        <f t="shared" si="8"/>
        <v>3</v>
      </c>
      <c r="J76" s="30">
        <f t="shared" si="9"/>
        <v>0</v>
      </c>
      <c r="L76" s="31">
        <f t="shared" si="21"/>
        <v>350000</v>
      </c>
      <c r="M76" s="30">
        <f t="shared" si="11"/>
        <v>0</v>
      </c>
      <c r="N76" s="30">
        <f t="shared" si="12"/>
        <v>0</v>
      </c>
      <c r="O76" s="30">
        <f t="shared" si="13"/>
        <v>180000</v>
      </c>
      <c r="P76" s="30">
        <f t="shared" si="14"/>
        <v>0</v>
      </c>
      <c r="R76" s="30">
        <f t="shared" si="15"/>
        <v>426086.95652173914</v>
      </c>
      <c r="S76" s="30">
        <f t="shared" si="16"/>
        <v>426086.95652173914</v>
      </c>
      <c r="T76" s="30">
        <f t="shared" si="17"/>
        <v>5340000</v>
      </c>
      <c r="V76" s="30">
        <f t="shared" si="18"/>
        <v>0</v>
      </c>
      <c r="X76" s="30">
        <f t="shared" si="1"/>
        <v>0</v>
      </c>
      <c r="Z76" s="30">
        <f t="shared" si="19"/>
        <v>5946086.9565217393</v>
      </c>
    </row>
    <row r="77" spans="1:26" x14ac:dyDescent="0.2">
      <c r="B77" s="34">
        <f t="shared" si="20"/>
        <v>43120</v>
      </c>
      <c r="C77" s="30" t="str">
        <f t="shared" si="2"/>
        <v>Sat</v>
      </c>
      <c r="D77" s="30">
        <f t="shared" si="3"/>
        <v>0</v>
      </c>
      <c r="E77" s="30">
        <f t="shared" si="4"/>
        <v>1</v>
      </c>
      <c r="F77" s="30">
        <f t="shared" si="5"/>
        <v>20</v>
      </c>
      <c r="G77" s="30">
        <f t="shared" si="6"/>
        <v>12</v>
      </c>
      <c r="H77" s="30">
        <f t="shared" si="7"/>
        <v>15</v>
      </c>
      <c r="I77" s="30">
        <f t="shared" si="8"/>
        <v>3</v>
      </c>
      <c r="J77" s="30">
        <f t="shared" si="9"/>
        <v>0</v>
      </c>
      <c r="L77" s="31">
        <f t="shared" si="21"/>
        <v>700000</v>
      </c>
      <c r="M77" s="30">
        <f t="shared" si="11"/>
        <v>0</v>
      </c>
      <c r="N77" s="30">
        <f t="shared" si="12"/>
        <v>180000</v>
      </c>
      <c r="O77" s="30">
        <f t="shared" si="13"/>
        <v>0</v>
      </c>
      <c r="P77" s="30">
        <f t="shared" si="14"/>
        <v>0</v>
      </c>
      <c r="R77" s="30">
        <f t="shared" si="15"/>
        <v>426086.95652173914</v>
      </c>
      <c r="S77" s="30">
        <f t="shared" si="16"/>
        <v>0</v>
      </c>
      <c r="T77" s="30">
        <f t="shared" si="17"/>
        <v>0</v>
      </c>
      <c r="V77" s="30">
        <f t="shared" si="18"/>
        <v>0</v>
      </c>
      <c r="X77" s="30">
        <f t="shared" si="1"/>
        <v>0</v>
      </c>
      <c r="Z77" s="30">
        <f t="shared" si="19"/>
        <v>0</v>
      </c>
    </row>
    <row r="78" spans="1:26" x14ac:dyDescent="0.2">
      <c r="B78" s="34">
        <f t="shared" si="20"/>
        <v>43121</v>
      </c>
      <c r="C78" s="30" t="str">
        <f t="shared" si="2"/>
        <v>Sun</v>
      </c>
      <c r="D78" s="30">
        <f t="shared" si="3"/>
        <v>0</v>
      </c>
      <c r="E78" s="30">
        <f t="shared" si="4"/>
        <v>1</v>
      </c>
      <c r="F78" s="30">
        <f t="shared" si="5"/>
        <v>21</v>
      </c>
      <c r="G78" s="30">
        <f t="shared" si="6"/>
        <v>11</v>
      </c>
      <c r="H78" s="30">
        <f t="shared" si="7"/>
        <v>15</v>
      </c>
      <c r="I78" s="30">
        <f t="shared" si="8"/>
        <v>3</v>
      </c>
      <c r="J78" s="30">
        <f t="shared" si="9"/>
        <v>0</v>
      </c>
      <c r="L78" s="31">
        <f t="shared" si="21"/>
        <v>1050000</v>
      </c>
      <c r="M78" s="30">
        <f t="shared" si="11"/>
        <v>0</v>
      </c>
      <c r="N78" s="30">
        <f t="shared" si="12"/>
        <v>360000</v>
      </c>
      <c r="O78" s="30">
        <f t="shared" si="13"/>
        <v>0</v>
      </c>
      <c r="P78" s="30">
        <f t="shared" si="14"/>
        <v>0</v>
      </c>
      <c r="R78" s="30">
        <f t="shared" si="15"/>
        <v>426086.95652173914</v>
      </c>
      <c r="S78" s="30">
        <f t="shared" si="16"/>
        <v>0</v>
      </c>
      <c r="T78" s="30">
        <f t="shared" si="17"/>
        <v>0</v>
      </c>
      <c r="V78" s="30">
        <f t="shared" si="18"/>
        <v>0</v>
      </c>
      <c r="X78" s="30">
        <f t="shared" si="1"/>
        <v>0</v>
      </c>
      <c r="Z78" s="30">
        <f t="shared" si="19"/>
        <v>0</v>
      </c>
    </row>
    <row r="79" spans="1:26" x14ac:dyDescent="0.2">
      <c r="B79" s="34">
        <f t="shared" si="20"/>
        <v>43122</v>
      </c>
      <c r="C79" s="30" t="str">
        <f t="shared" si="2"/>
        <v>Mon</v>
      </c>
      <c r="D79" s="30">
        <f t="shared" si="3"/>
        <v>1</v>
      </c>
      <c r="E79" s="30">
        <f t="shared" si="4"/>
        <v>1</v>
      </c>
      <c r="F79" s="30">
        <f t="shared" si="5"/>
        <v>22</v>
      </c>
      <c r="G79" s="30">
        <f t="shared" si="6"/>
        <v>10</v>
      </c>
      <c r="H79" s="30">
        <f t="shared" si="7"/>
        <v>16</v>
      </c>
      <c r="I79" s="30">
        <f t="shared" si="8"/>
        <v>3</v>
      </c>
      <c r="J79" s="30">
        <f t="shared" si="9"/>
        <v>0</v>
      </c>
      <c r="L79" s="31">
        <f t="shared" si="21"/>
        <v>1400000</v>
      </c>
      <c r="M79" s="30">
        <f t="shared" si="11"/>
        <v>0</v>
      </c>
      <c r="N79" s="30">
        <f t="shared" si="12"/>
        <v>0</v>
      </c>
      <c r="O79" s="30">
        <f t="shared" si="13"/>
        <v>540000</v>
      </c>
      <c r="P79" s="30">
        <f t="shared" si="14"/>
        <v>0</v>
      </c>
      <c r="R79" s="30">
        <f t="shared" si="15"/>
        <v>426086.95652173914</v>
      </c>
      <c r="S79" s="30">
        <f t="shared" si="16"/>
        <v>426086.95652173914</v>
      </c>
      <c r="T79" s="30">
        <f t="shared" si="17"/>
        <v>0</v>
      </c>
      <c r="V79" s="30">
        <f t="shared" si="18"/>
        <v>0</v>
      </c>
      <c r="X79" s="30">
        <f t="shared" si="1"/>
        <v>0</v>
      </c>
      <c r="Z79" s="30">
        <f t="shared" si="19"/>
        <v>966086.95652173914</v>
      </c>
    </row>
    <row r="80" spans="1:26" x14ac:dyDescent="0.2">
      <c r="B80" s="34">
        <f t="shared" si="20"/>
        <v>43123</v>
      </c>
      <c r="C80" s="30" t="str">
        <f t="shared" si="2"/>
        <v>Tue</v>
      </c>
      <c r="D80" s="30">
        <f t="shared" si="3"/>
        <v>1</v>
      </c>
      <c r="E80" s="30">
        <f t="shared" si="4"/>
        <v>1</v>
      </c>
      <c r="F80" s="30">
        <f t="shared" si="5"/>
        <v>23</v>
      </c>
      <c r="G80" s="30">
        <f t="shared" si="6"/>
        <v>9</v>
      </c>
      <c r="H80" s="30">
        <f t="shared" si="7"/>
        <v>17</v>
      </c>
      <c r="I80" s="30">
        <f t="shared" si="8"/>
        <v>3</v>
      </c>
      <c r="J80" s="30">
        <f t="shared" si="9"/>
        <v>4671000</v>
      </c>
      <c r="L80" s="31">
        <f t="shared" si="21"/>
        <v>1750000</v>
      </c>
      <c r="M80" s="30">
        <f t="shared" si="11"/>
        <v>0</v>
      </c>
      <c r="N80" s="30">
        <f t="shared" si="12"/>
        <v>0</v>
      </c>
      <c r="O80" s="30">
        <f t="shared" si="13"/>
        <v>180000</v>
      </c>
      <c r="P80" s="30">
        <f t="shared" si="14"/>
        <v>0</v>
      </c>
      <c r="R80" s="30">
        <f t="shared" si="15"/>
        <v>426086.95652173914</v>
      </c>
      <c r="S80" s="30">
        <f t="shared" si="16"/>
        <v>426086.95652173914</v>
      </c>
      <c r="T80" s="30">
        <f t="shared" si="17"/>
        <v>0</v>
      </c>
      <c r="V80" s="30">
        <f t="shared" si="18"/>
        <v>0</v>
      </c>
      <c r="X80" s="30">
        <f t="shared" si="1"/>
        <v>0</v>
      </c>
      <c r="Z80" s="30">
        <f t="shared" si="19"/>
        <v>5277086.9565217393</v>
      </c>
    </row>
    <row r="81" spans="2:26" x14ac:dyDescent="0.2">
      <c r="B81" s="34">
        <f t="shared" si="20"/>
        <v>43124</v>
      </c>
      <c r="C81" s="30" t="str">
        <f t="shared" si="2"/>
        <v>Wed</v>
      </c>
      <c r="D81" s="30">
        <f t="shared" si="3"/>
        <v>1</v>
      </c>
      <c r="E81" s="30">
        <f t="shared" si="4"/>
        <v>1</v>
      </c>
      <c r="F81" s="30">
        <f t="shared" si="5"/>
        <v>24</v>
      </c>
      <c r="G81" s="30">
        <f t="shared" si="6"/>
        <v>8</v>
      </c>
      <c r="H81" s="30">
        <f t="shared" si="7"/>
        <v>18</v>
      </c>
      <c r="I81" s="30">
        <f t="shared" si="8"/>
        <v>3</v>
      </c>
      <c r="J81" s="30">
        <f t="shared" si="9"/>
        <v>0</v>
      </c>
      <c r="L81" s="31">
        <f t="shared" si="21"/>
        <v>2100000</v>
      </c>
      <c r="M81" s="30">
        <f t="shared" si="11"/>
        <v>0</v>
      </c>
      <c r="N81" s="30">
        <f t="shared" si="12"/>
        <v>0</v>
      </c>
      <c r="O81" s="30">
        <f t="shared" si="13"/>
        <v>180000</v>
      </c>
      <c r="P81" s="30">
        <f t="shared" si="14"/>
        <v>0</v>
      </c>
      <c r="R81" s="30">
        <f t="shared" si="15"/>
        <v>426086.95652173914</v>
      </c>
      <c r="S81" s="30">
        <f t="shared" si="16"/>
        <v>426086.95652173914</v>
      </c>
      <c r="T81" s="30">
        <f t="shared" si="17"/>
        <v>0</v>
      </c>
      <c r="V81" s="30">
        <f t="shared" si="18"/>
        <v>0</v>
      </c>
      <c r="X81" s="30">
        <f t="shared" si="1"/>
        <v>0</v>
      </c>
      <c r="Z81" s="30">
        <f t="shared" si="19"/>
        <v>606086.95652173914</v>
      </c>
    </row>
    <row r="82" spans="2:26" x14ac:dyDescent="0.2">
      <c r="B82" s="34">
        <f t="shared" si="20"/>
        <v>43125</v>
      </c>
      <c r="C82" s="30" t="str">
        <f t="shared" si="2"/>
        <v>Thu</v>
      </c>
      <c r="D82" s="30">
        <f t="shared" si="3"/>
        <v>1</v>
      </c>
      <c r="E82" s="30">
        <f t="shared" si="4"/>
        <v>1</v>
      </c>
      <c r="F82" s="30">
        <f t="shared" si="5"/>
        <v>25</v>
      </c>
      <c r="G82" s="30">
        <f t="shared" si="6"/>
        <v>7</v>
      </c>
      <c r="H82" s="30">
        <f t="shared" si="7"/>
        <v>19</v>
      </c>
      <c r="I82" s="30">
        <f t="shared" si="8"/>
        <v>4</v>
      </c>
      <c r="J82" s="30">
        <f t="shared" si="9"/>
        <v>0</v>
      </c>
      <c r="L82" s="31">
        <f t="shared" si="21"/>
        <v>2450000</v>
      </c>
      <c r="M82" s="30">
        <f t="shared" si="11"/>
        <v>0</v>
      </c>
      <c r="N82" s="30">
        <f t="shared" si="12"/>
        <v>0</v>
      </c>
      <c r="O82" s="30">
        <f t="shared" si="13"/>
        <v>180000</v>
      </c>
      <c r="P82" s="30">
        <f t="shared" si="14"/>
        <v>0</v>
      </c>
      <c r="R82" s="30">
        <f t="shared" si="15"/>
        <v>426086.95652173914</v>
      </c>
      <c r="S82" s="30">
        <f t="shared" si="16"/>
        <v>426086.95652173914</v>
      </c>
      <c r="T82" s="30">
        <f t="shared" si="17"/>
        <v>0</v>
      </c>
      <c r="V82" s="30">
        <f t="shared" si="18"/>
        <v>0</v>
      </c>
      <c r="X82" s="30">
        <f t="shared" si="1"/>
        <v>1790000</v>
      </c>
      <c r="Z82" s="30">
        <f t="shared" si="19"/>
        <v>2396086.9565217393</v>
      </c>
    </row>
    <row r="83" spans="2:26" x14ac:dyDescent="0.2">
      <c r="B83" s="34">
        <f t="shared" si="20"/>
        <v>43126</v>
      </c>
      <c r="C83" s="30" t="str">
        <f t="shared" si="2"/>
        <v>Fri</v>
      </c>
      <c r="D83" s="30">
        <f t="shared" si="3"/>
        <v>1</v>
      </c>
      <c r="E83" s="30">
        <f t="shared" si="4"/>
        <v>1</v>
      </c>
      <c r="F83" s="30">
        <f t="shared" si="5"/>
        <v>26</v>
      </c>
      <c r="G83" s="30">
        <f t="shared" si="6"/>
        <v>6</v>
      </c>
      <c r="H83" s="30">
        <f t="shared" si="7"/>
        <v>20</v>
      </c>
      <c r="I83" s="30">
        <f t="shared" si="8"/>
        <v>4</v>
      </c>
      <c r="J83" s="30">
        <f t="shared" si="9"/>
        <v>0</v>
      </c>
      <c r="L83" s="31">
        <f t="shared" si="21"/>
        <v>2800000</v>
      </c>
      <c r="M83" s="30">
        <f t="shared" si="11"/>
        <v>0</v>
      </c>
      <c r="N83" s="30">
        <f t="shared" si="12"/>
        <v>0</v>
      </c>
      <c r="O83" s="30">
        <f t="shared" si="13"/>
        <v>180000</v>
      </c>
      <c r="P83" s="30">
        <f t="shared" si="14"/>
        <v>0</v>
      </c>
      <c r="R83" s="30">
        <f t="shared" si="15"/>
        <v>426086.95652173914</v>
      </c>
      <c r="S83" s="30">
        <f t="shared" si="16"/>
        <v>426086.95652173914</v>
      </c>
      <c r="T83" s="30">
        <f t="shared" si="17"/>
        <v>0</v>
      </c>
      <c r="V83" s="30">
        <f t="shared" si="18"/>
        <v>0</v>
      </c>
      <c r="X83" s="30">
        <f t="shared" si="1"/>
        <v>0</v>
      </c>
      <c r="Z83" s="30">
        <f t="shared" si="19"/>
        <v>606086.95652173914</v>
      </c>
    </row>
    <row r="84" spans="2:26" x14ac:dyDescent="0.2">
      <c r="B84" s="34">
        <f t="shared" si="20"/>
        <v>43127</v>
      </c>
      <c r="C84" s="30" t="str">
        <f t="shared" si="2"/>
        <v>Sat</v>
      </c>
      <c r="D84" s="30">
        <f t="shared" si="3"/>
        <v>0</v>
      </c>
      <c r="E84" s="30">
        <f t="shared" si="4"/>
        <v>1</v>
      </c>
      <c r="F84" s="30">
        <f t="shared" si="5"/>
        <v>27</v>
      </c>
      <c r="G84" s="30">
        <f t="shared" si="6"/>
        <v>5</v>
      </c>
      <c r="H84" s="30">
        <f t="shared" si="7"/>
        <v>20</v>
      </c>
      <c r="I84" s="30">
        <f t="shared" si="8"/>
        <v>4</v>
      </c>
      <c r="J84" s="30">
        <f t="shared" si="9"/>
        <v>0</v>
      </c>
      <c r="L84" s="31">
        <f t="shared" si="21"/>
        <v>3150000</v>
      </c>
      <c r="M84" s="30">
        <f t="shared" si="11"/>
        <v>0</v>
      </c>
      <c r="N84" s="30">
        <f t="shared" si="12"/>
        <v>180000</v>
      </c>
      <c r="O84" s="30">
        <f t="shared" si="13"/>
        <v>0</v>
      </c>
      <c r="P84" s="30">
        <f t="shared" si="14"/>
        <v>0</v>
      </c>
      <c r="R84" s="30">
        <f t="shared" si="15"/>
        <v>426086.95652173914</v>
      </c>
      <c r="S84" s="30">
        <f t="shared" si="16"/>
        <v>0</v>
      </c>
      <c r="T84" s="30">
        <f t="shared" si="17"/>
        <v>0</v>
      </c>
      <c r="V84" s="30">
        <f t="shared" si="18"/>
        <v>0</v>
      </c>
      <c r="X84" s="30">
        <f t="shared" si="1"/>
        <v>0</v>
      </c>
      <c r="Z84" s="30">
        <f t="shared" si="19"/>
        <v>0</v>
      </c>
    </row>
    <row r="85" spans="2:26" x14ac:dyDescent="0.2">
      <c r="B85" s="34">
        <f t="shared" si="20"/>
        <v>43128</v>
      </c>
      <c r="C85" s="30" t="str">
        <f t="shared" si="2"/>
        <v>Sun</v>
      </c>
      <c r="D85" s="30">
        <f t="shared" si="3"/>
        <v>0</v>
      </c>
      <c r="E85" s="30">
        <f t="shared" si="4"/>
        <v>1</v>
      </c>
      <c r="F85" s="30">
        <f t="shared" si="5"/>
        <v>28</v>
      </c>
      <c r="G85" s="30">
        <f t="shared" si="6"/>
        <v>4</v>
      </c>
      <c r="H85" s="30">
        <f t="shared" si="7"/>
        <v>20</v>
      </c>
      <c r="I85" s="30">
        <f t="shared" si="8"/>
        <v>4</v>
      </c>
      <c r="J85" s="30">
        <f t="shared" si="9"/>
        <v>0</v>
      </c>
      <c r="L85" s="31">
        <f t="shared" si="21"/>
        <v>3500000</v>
      </c>
      <c r="M85" s="30">
        <f t="shared" si="11"/>
        <v>0</v>
      </c>
      <c r="N85" s="30">
        <f t="shared" si="12"/>
        <v>360000</v>
      </c>
      <c r="O85" s="30">
        <f t="shared" si="13"/>
        <v>0</v>
      </c>
      <c r="P85" s="30">
        <f t="shared" si="14"/>
        <v>0</v>
      </c>
      <c r="R85" s="30">
        <f t="shared" si="15"/>
        <v>426086.95652173914</v>
      </c>
      <c r="S85" s="30">
        <f t="shared" si="16"/>
        <v>0</v>
      </c>
      <c r="T85" s="30">
        <f t="shared" si="17"/>
        <v>0</v>
      </c>
      <c r="V85" s="30">
        <f t="shared" si="18"/>
        <v>0</v>
      </c>
      <c r="X85" s="30">
        <f t="shared" si="1"/>
        <v>0</v>
      </c>
      <c r="Z85" s="30">
        <f t="shared" si="19"/>
        <v>0</v>
      </c>
    </row>
    <row r="86" spans="2:26" x14ac:dyDescent="0.2">
      <c r="B86" s="34">
        <f t="shared" si="20"/>
        <v>43129</v>
      </c>
      <c r="C86" s="30" t="str">
        <f t="shared" si="2"/>
        <v>Mon</v>
      </c>
      <c r="D86" s="30">
        <f t="shared" si="3"/>
        <v>1</v>
      </c>
      <c r="E86" s="30">
        <f t="shared" si="4"/>
        <v>1</v>
      </c>
      <c r="F86" s="30">
        <f t="shared" si="5"/>
        <v>29</v>
      </c>
      <c r="G86" s="30">
        <f t="shared" si="6"/>
        <v>3</v>
      </c>
      <c r="H86" s="30">
        <f t="shared" si="7"/>
        <v>21</v>
      </c>
      <c r="I86" s="30">
        <f t="shared" si="8"/>
        <v>4</v>
      </c>
      <c r="J86" s="30">
        <f t="shared" si="9"/>
        <v>0</v>
      </c>
      <c r="L86" s="31">
        <f t="shared" si="21"/>
        <v>3850000</v>
      </c>
      <c r="M86" s="30">
        <f t="shared" si="11"/>
        <v>0</v>
      </c>
      <c r="N86" s="30">
        <f t="shared" si="12"/>
        <v>0</v>
      </c>
      <c r="O86" s="30">
        <f t="shared" si="13"/>
        <v>540000</v>
      </c>
      <c r="P86" s="30">
        <f t="shared" si="14"/>
        <v>0</v>
      </c>
      <c r="R86" s="30">
        <f t="shared" si="15"/>
        <v>426086.95652173914</v>
      </c>
      <c r="S86" s="30">
        <f t="shared" si="16"/>
        <v>426086.95652173914</v>
      </c>
      <c r="T86" s="30">
        <f t="shared" si="17"/>
        <v>0</v>
      </c>
      <c r="V86" s="30">
        <f t="shared" si="18"/>
        <v>0</v>
      </c>
      <c r="X86" s="30">
        <f t="shared" si="1"/>
        <v>0</v>
      </c>
      <c r="Z86" s="30">
        <f t="shared" si="19"/>
        <v>966086.95652173914</v>
      </c>
    </row>
    <row r="87" spans="2:26" x14ac:dyDescent="0.2">
      <c r="B87" s="34">
        <f t="shared" si="20"/>
        <v>43130</v>
      </c>
      <c r="C87" s="30" t="str">
        <f t="shared" si="2"/>
        <v>Tue</v>
      </c>
      <c r="D87" s="30">
        <f t="shared" si="3"/>
        <v>1</v>
      </c>
      <c r="E87" s="30">
        <f t="shared" si="4"/>
        <v>1</v>
      </c>
      <c r="F87" s="30">
        <f t="shared" si="5"/>
        <v>30</v>
      </c>
      <c r="G87" s="30">
        <f t="shared" si="6"/>
        <v>2</v>
      </c>
      <c r="H87" s="30">
        <f t="shared" si="7"/>
        <v>22</v>
      </c>
      <c r="I87" s="30">
        <f t="shared" si="8"/>
        <v>4</v>
      </c>
      <c r="J87" s="30">
        <f t="shared" si="9"/>
        <v>0</v>
      </c>
      <c r="L87" s="31">
        <f t="shared" si="21"/>
        <v>4200000</v>
      </c>
      <c r="M87" s="30">
        <f t="shared" si="11"/>
        <v>0</v>
      </c>
      <c r="N87" s="30">
        <f t="shared" si="12"/>
        <v>0</v>
      </c>
      <c r="O87" s="30">
        <f t="shared" si="13"/>
        <v>180000</v>
      </c>
      <c r="P87" s="30">
        <f t="shared" si="14"/>
        <v>0</v>
      </c>
      <c r="R87" s="30">
        <f t="shared" si="15"/>
        <v>426086.95652173914</v>
      </c>
      <c r="S87" s="30">
        <f t="shared" si="16"/>
        <v>426086.95652173914</v>
      </c>
      <c r="T87" s="30">
        <f t="shared" si="17"/>
        <v>0</v>
      </c>
      <c r="V87" s="30">
        <f t="shared" si="18"/>
        <v>0</v>
      </c>
      <c r="X87" s="30">
        <f t="shared" si="1"/>
        <v>0</v>
      </c>
      <c r="Z87" s="30">
        <f t="shared" si="19"/>
        <v>606086.95652173914</v>
      </c>
    </row>
    <row r="88" spans="2:26" x14ac:dyDescent="0.2">
      <c r="B88" s="34">
        <f t="shared" si="20"/>
        <v>43131</v>
      </c>
      <c r="C88" s="30" t="str">
        <f t="shared" si="2"/>
        <v>Wed</v>
      </c>
      <c r="D88" s="30">
        <f t="shared" si="3"/>
        <v>1</v>
      </c>
      <c r="E88" s="30">
        <f t="shared" si="4"/>
        <v>1</v>
      </c>
      <c r="F88" s="30">
        <f t="shared" si="5"/>
        <v>31</v>
      </c>
      <c r="G88" s="30">
        <f t="shared" si="6"/>
        <v>1</v>
      </c>
      <c r="H88" s="30">
        <f t="shared" si="7"/>
        <v>23</v>
      </c>
      <c r="I88" s="30">
        <f t="shared" si="8"/>
        <v>4</v>
      </c>
      <c r="J88" s="30">
        <f t="shared" si="9"/>
        <v>0</v>
      </c>
      <c r="L88" s="31">
        <f t="shared" si="21"/>
        <v>4550000</v>
      </c>
      <c r="M88" s="30">
        <f t="shared" si="11"/>
        <v>0</v>
      </c>
      <c r="N88" s="30">
        <f t="shared" si="12"/>
        <v>0</v>
      </c>
      <c r="O88" s="30">
        <f t="shared" si="13"/>
        <v>180000</v>
      </c>
      <c r="P88" s="30">
        <f t="shared" si="14"/>
        <v>0</v>
      </c>
      <c r="R88" s="30">
        <f t="shared" si="15"/>
        <v>426086.95652173914</v>
      </c>
      <c r="S88" s="30">
        <f t="shared" si="16"/>
        <v>426086.95652173914</v>
      </c>
      <c r="T88" s="30">
        <f t="shared" si="17"/>
        <v>0</v>
      </c>
      <c r="V88" s="30">
        <f t="shared" si="18"/>
        <v>0</v>
      </c>
      <c r="X88" s="30">
        <f t="shared" si="1"/>
        <v>0</v>
      </c>
      <c r="Z88" s="30">
        <f t="shared" si="19"/>
        <v>606086.95652173914</v>
      </c>
    </row>
    <row r="89" spans="2:26" x14ac:dyDescent="0.2">
      <c r="B89" s="34">
        <f t="shared" si="20"/>
        <v>43132</v>
      </c>
      <c r="C89" s="30" t="str">
        <f t="shared" si="2"/>
        <v>Thu</v>
      </c>
      <c r="D89" s="30">
        <f t="shared" si="3"/>
        <v>1</v>
      </c>
      <c r="E89" s="30">
        <f t="shared" si="4"/>
        <v>2</v>
      </c>
      <c r="F89" s="30">
        <f t="shared" si="5"/>
        <v>1</v>
      </c>
      <c r="G89" s="30">
        <f t="shared" si="6"/>
        <v>28</v>
      </c>
      <c r="H89" s="30">
        <f t="shared" si="7"/>
        <v>1</v>
      </c>
      <c r="I89" s="30">
        <f t="shared" si="8"/>
        <v>1</v>
      </c>
      <c r="J89" s="30">
        <f t="shared" si="9"/>
        <v>0</v>
      </c>
      <c r="L89" s="31">
        <f t="shared" si="21"/>
        <v>4900000</v>
      </c>
      <c r="M89" s="30">
        <f t="shared" si="11"/>
        <v>0</v>
      </c>
      <c r="N89" s="30">
        <f t="shared" si="12"/>
        <v>0</v>
      </c>
      <c r="O89" s="30">
        <f t="shared" si="13"/>
        <v>180000</v>
      </c>
      <c r="P89" s="30">
        <f t="shared" si="14"/>
        <v>0</v>
      </c>
      <c r="R89" s="30">
        <f t="shared" si="15"/>
        <v>392000</v>
      </c>
      <c r="S89" s="30">
        <f t="shared" si="16"/>
        <v>392000</v>
      </c>
      <c r="T89" s="30">
        <f t="shared" si="17"/>
        <v>0</v>
      </c>
      <c r="V89" s="30">
        <f t="shared" si="18"/>
        <v>9230000</v>
      </c>
      <c r="X89" s="30">
        <f t="shared" si="1"/>
        <v>1790000</v>
      </c>
      <c r="Z89" s="30">
        <f t="shared" si="19"/>
        <v>11592000</v>
      </c>
    </row>
    <row r="90" spans="2:26" x14ac:dyDescent="0.2">
      <c r="B90" s="34">
        <f t="shared" si="20"/>
        <v>43133</v>
      </c>
      <c r="C90" s="30" t="str">
        <f t="shared" si="2"/>
        <v>Fri</v>
      </c>
      <c r="D90" s="30">
        <f t="shared" si="3"/>
        <v>1</v>
      </c>
      <c r="E90" s="30">
        <f t="shared" si="4"/>
        <v>2</v>
      </c>
      <c r="F90" s="30">
        <f t="shared" si="5"/>
        <v>2</v>
      </c>
      <c r="G90" s="30">
        <f t="shared" si="6"/>
        <v>27</v>
      </c>
      <c r="H90" s="30">
        <f t="shared" si="7"/>
        <v>2</v>
      </c>
      <c r="I90" s="30">
        <f t="shared" si="8"/>
        <v>1</v>
      </c>
      <c r="J90" s="30">
        <f t="shared" si="9"/>
        <v>0</v>
      </c>
      <c r="L90" s="31">
        <f t="shared" si="21"/>
        <v>5250000</v>
      </c>
      <c r="M90" s="30">
        <f t="shared" si="11"/>
        <v>0</v>
      </c>
      <c r="N90" s="30">
        <f t="shared" si="12"/>
        <v>0</v>
      </c>
      <c r="O90" s="30">
        <f t="shared" si="13"/>
        <v>180000</v>
      </c>
      <c r="P90" s="30">
        <f t="shared" si="14"/>
        <v>0</v>
      </c>
      <c r="R90" s="30">
        <f t="shared" si="15"/>
        <v>392000</v>
      </c>
      <c r="S90" s="30">
        <f t="shared" si="16"/>
        <v>392000</v>
      </c>
      <c r="T90" s="30">
        <f t="shared" si="17"/>
        <v>0</v>
      </c>
      <c r="V90" s="30">
        <f t="shared" si="18"/>
        <v>0</v>
      </c>
      <c r="X90" s="30">
        <f t="shared" si="1"/>
        <v>0</v>
      </c>
      <c r="Z90" s="30">
        <f t="shared" si="19"/>
        <v>572000</v>
      </c>
    </row>
    <row r="91" spans="2:26" x14ac:dyDescent="0.2">
      <c r="B91" s="34">
        <f t="shared" si="20"/>
        <v>43134</v>
      </c>
      <c r="C91" s="30" t="str">
        <f t="shared" si="2"/>
        <v>Sat</v>
      </c>
      <c r="D91" s="30">
        <f t="shared" si="3"/>
        <v>0</v>
      </c>
      <c r="E91" s="30">
        <f t="shared" si="4"/>
        <v>2</v>
      </c>
      <c r="F91" s="30">
        <f t="shared" si="5"/>
        <v>3</v>
      </c>
      <c r="G91" s="30">
        <f t="shared" si="6"/>
        <v>26</v>
      </c>
      <c r="H91" s="30">
        <f t="shared" si="7"/>
        <v>2</v>
      </c>
      <c r="I91" s="30">
        <f t="shared" si="8"/>
        <v>1</v>
      </c>
      <c r="J91" s="30">
        <f t="shared" si="9"/>
        <v>0</v>
      </c>
      <c r="L91" s="31">
        <f t="shared" si="21"/>
        <v>5600000</v>
      </c>
      <c r="M91" s="30">
        <f t="shared" si="11"/>
        <v>0</v>
      </c>
      <c r="N91" s="30">
        <f t="shared" si="12"/>
        <v>180000</v>
      </c>
      <c r="O91" s="30">
        <f t="shared" si="13"/>
        <v>0</v>
      </c>
      <c r="P91" s="30">
        <f t="shared" si="14"/>
        <v>0</v>
      </c>
      <c r="R91" s="30">
        <f t="shared" si="15"/>
        <v>392000</v>
      </c>
      <c r="S91" s="30">
        <f t="shared" si="16"/>
        <v>0</v>
      </c>
      <c r="T91" s="30">
        <f t="shared" si="17"/>
        <v>0</v>
      </c>
      <c r="V91" s="30">
        <f t="shared" si="18"/>
        <v>0</v>
      </c>
      <c r="X91" s="30">
        <f t="shared" ref="X91:X154" si="22">IF(OR(
(C92=$Y$16)*(F92&lt;=10),
(C91=$Y$16)*(F91&gt;10)*(G91&gt;10),
(C90=$Y$16)*(G90&lt;=10)
),$Y$14,0)</f>
        <v>0</v>
      </c>
      <c r="Z91" s="30">
        <f t="shared" si="19"/>
        <v>0</v>
      </c>
    </row>
    <row r="92" spans="2:26" x14ac:dyDescent="0.2">
      <c r="B92" s="34">
        <f t="shared" si="20"/>
        <v>43135</v>
      </c>
      <c r="C92" s="30" t="str">
        <f t="shared" ref="C92:C155" si="23">TEXT(B92,"ddd")</f>
        <v>Sun</v>
      </c>
      <c r="D92" s="30">
        <f t="shared" ref="D92:D155" si="24">1-(C92="Sat")-(C92="Sun")</f>
        <v>0</v>
      </c>
      <c r="E92" s="30">
        <f t="shared" ref="E92:E155" si="25">MONTH(B92)</f>
        <v>2</v>
      </c>
      <c r="F92" s="30">
        <f t="shared" ref="F92:F155" si="26">DAY(B92)</f>
        <v>4</v>
      </c>
      <c r="G92" s="30">
        <f t="shared" ref="G92:G155" si="27">IF(E92=E91,G91-1,EOMONTH(B92,0)-B92+1)</f>
        <v>25</v>
      </c>
      <c r="H92" s="30">
        <f t="shared" ref="H92:H155" si="28">D92+IF(E92=E91,H91)</f>
        <v>2</v>
      </c>
      <c r="I92" s="30">
        <f t="shared" ref="I92:I155" si="29">(C92="Thu")+IF(E92=E91,I91,0)</f>
        <v>1</v>
      </c>
      <c r="J92" s="30">
        <f t="shared" ref="J92:J155" si="30">$K$14*SUMIFS($K$17:$K$20,$J$17:$J$20,$F92)</f>
        <v>0</v>
      </c>
      <c r="L92" s="31">
        <f t="shared" si="21"/>
        <v>5950000</v>
      </c>
      <c r="M92" s="30">
        <f t="shared" ref="M92:M155" si="31">IF(L92=0,L91+M$14,0)</f>
        <v>0</v>
      </c>
      <c r="N92" s="30">
        <f t="shared" ref="N92:N155" si="32">IF(D92,0,SUM(N91,$O$14))</f>
        <v>360000</v>
      </c>
      <c r="O92" s="30">
        <f t="shared" ref="O92:O155" si="33">IF(D92,SUM(O$14,N91),0)</f>
        <v>0</v>
      </c>
      <c r="P92" s="30">
        <f t="shared" ref="P92:P155" si="34">IF(F92=15,$Q$14*(EOMONTH(B92,0)-EOMONTH(B92,-1)),0)</f>
        <v>0</v>
      </c>
      <c r="R92" s="30">
        <f t="shared" ref="R92:R155" si="35">IF(E92=E91,R91,$S$14*COUNTIFS($B$27:$B$458,"&gt;="&amp;$B92,$B$27:$B$458,"&lt;="&amp;EOMONTH(B92,0),$C$27:$C$458,$S$15)/SUMIFS($D$27:$D$458,$B$27:$B$458,"&gt;="&amp;$B92,$B$27:$B$458,"&lt;="&amp;EOMONTH(B92,0)))</f>
        <v>392000</v>
      </c>
      <c r="S92" s="30">
        <f t="shared" ref="S92:S155" si="36">R92*D92</f>
        <v>0</v>
      </c>
      <c r="T92" s="30">
        <f t="shared" ref="T92:T155" si="37">IF(OR((C92="Fri")*(2-ISERROR(MATCH(F92+1,$T$18:$T$20,0))-ISERROR(MATCH(F92+2,$T$18:$T$20,0))),
(1-ISERROR(MATCH(F92,$T$18:$T$20,0)))*D92),$U$14,0)</f>
        <v>0</v>
      </c>
      <c r="V92" s="30">
        <f t="shared" ref="V92:V155" si="38">IF(MOD(E92,2)=0,H92=1,H92=3)*$W$14*D92</f>
        <v>0</v>
      </c>
      <c r="X92" s="30">
        <f t="shared" si="22"/>
        <v>0</v>
      </c>
      <c r="Z92" s="30">
        <f t="shared" ref="Z92:Z155" si="39">SUMIFS(J92:Y92,$J$26:$Y$26,"Payment")</f>
        <v>0</v>
      </c>
    </row>
    <row r="93" spans="2:26" x14ac:dyDescent="0.2">
      <c r="B93" s="34">
        <f t="shared" ref="B93:B156" si="40">+B92+1</f>
        <v>43136</v>
      </c>
      <c r="C93" s="30" t="str">
        <f t="shared" si="23"/>
        <v>Mon</v>
      </c>
      <c r="D93" s="30">
        <f t="shared" si="24"/>
        <v>1</v>
      </c>
      <c r="E93" s="30">
        <f t="shared" si="25"/>
        <v>2</v>
      </c>
      <c r="F93" s="30">
        <f t="shared" si="26"/>
        <v>5</v>
      </c>
      <c r="G93" s="30">
        <f t="shared" si="27"/>
        <v>24</v>
      </c>
      <c r="H93" s="30">
        <f t="shared" si="28"/>
        <v>3</v>
      </c>
      <c r="I93" s="30">
        <f t="shared" si="29"/>
        <v>1</v>
      </c>
      <c r="J93" s="30">
        <f t="shared" si="30"/>
        <v>1903000</v>
      </c>
      <c r="L93" s="31">
        <f t="shared" si="21"/>
        <v>6300000</v>
      </c>
      <c r="M93" s="30">
        <f t="shared" si="31"/>
        <v>0</v>
      </c>
      <c r="N93" s="30">
        <f t="shared" si="32"/>
        <v>0</v>
      </c>
      <c r="O93" s="30">
        <f t="shared" si="33"/>
        <v>540000</v>
      </c>
      <c r="P93" s="30">
        <f t="shared" si="34"/>
        <v>0</v>
      </c>
      <c r="R93" s="30">
        <f t="shared" si="35"/>
        <v>392000</v>
      </c>
      <c r="S93" s="30">
        <f t="shared" si="36"/>
        <v>392000</v>
      </c>
      <c r="T93" s="30">
        <f t="shared" si="37"/>
        <v>0</v>
      </c>
      <c r="V93" s="30">
        <f t="shared" si="38"/>
        <v>0</v>
      </c>
      <c r="X93" s="30">
        <f t="shared" si="22"/>
        <v>0</v>
      </c>
      <c r="Z93" s="30">
        <f t="shared" si="39"/>
        <v>2835000</v>
      </c>
    </row>
    <row r="94" spans="2:26" x14ac:dyDescent="0.2">
      <c r="B94" s="34">
        <f t="shared" si="40"/>
        <v>43137</v>
      </c>
      <c r="C94" s="30" t="str">
        <f t="shared" si="23"/>
        <v>Tue</v>
      </c>
      <c r="D94" s="30">
        <f t="shared" si="24"/>
        <v>1</v>
      </c>
      <c r="E94" s="30">
        <f t="shared" si="25"/>
        <v>2</v>
      </c>
      <c r="F94" s="30">
        <f t="shared" si="26"/>
        <v>6</v>
      </c>
      <c r="G94" s="30">
        <f t="shared" si="27"/>
        <v>23</v>
      </c>
      <c r="H94" s="30">
        <f t="shared" si="28"/>
        <v>4</v>
      </c>
      <c r="I94" s="30">
        <f t="shared" si="29"/>
        <v>1</v>
      </c>
      <c r="J94" s="30">
        <f t="shared" si="30"/>
        <v>0</v>
      </c>
      <c r="L94" s="31">
        <f t="shared" si="21"/>
        <v>6650000</v>
      </c>
      <c r="M94" s="30">
        <f t="shared" si="31"/>
        <v>0</v>
      </c>
      <c r="N94" s="30">
        <f t="shared" si="32"/>
        <v>0</v>
      </c>
      <c r="O94" s="30">
        <f t="shared" si="33"/>
        <v>180000</v>
      </c>
      <c r="P94" s="30">
        <f t="shared" si="34"/>
        <v>0</v>
      </c>
      <c r="R94" s="30">
        <f t="shared" si="35"/>
        <v>392000</v>
      </c>
      <c r="S94" s="30">
        <f t="shared" si="36"/>
        <v>392000</v>
      </c>
      <c r="T94" s="30">
        <f t="shared" si="37"/>
        <v>0</v>
      </c>
      <c r="V94" s="30">
        <f t="shared" si="38"/>
        <v>0</v>
      </c>
      <c r="X94" s="30">
        <f t="shared" si="22"/>
        <v>1790000</v>
      </c>
      <c r="Z94" s="30">
        <f t="shared" si="39"/>
        <v>2362000</v>
      </c>
    </row>
    <row r="95" spans="2:26" x14ac:dyDescent="0.2">
      <c r="B95" s="34">
        <f t="shared" si="40"/>
        <v>43138</v>
      </c>
      <c r="C95" s="30" t="str">
        <f t="shared" si="23"/>
        <v>Wed</v>
      </c>
      <c r="D95" s="30">
        <f t="shared" si="24"/>
        <v>1</v>
      </c>
      <c r="E95" s="30">
        <f t="shared" si="25"/>
        <v>2</v>
      </c>
      <c r="F95" s="30">
        <f t="shared" si="26"/>
        <v>7</v>
      </c>
      <c r="G95" s="30">
        <f t="shared" si="27"/>
        <v>22</v>
      </c>
      <c r="H95" s="30">
        <f t="shared" si="28"/>
        <v>5</v>
      </c>
      <c r="I95" s="30">
        <f t="shared" si="29"/>
        <v>1</v>
      </c>
      <c r="J95" s="30">
        <f t="shared" si="30"/>
        <v>0</v>
      </c>
      <c r="L95" s="31">
        <f t="shared" si="21"/>
        <v>7000000</v>
      </c>
      <c r="M95" s="30">
        <f t="shared" si="31"/>
        <v>0</v>
      </c>
      <c r="N95" s="30">
        <f t="shared" si="32"/>
        <v>0</v>
      </c>
      <c r="O95" s="30">
        <f t="shared" si="33"/>
        <v>180000</v>
      </c>
      <c r="P95" s="30">
        <f t="shared" si="34"/>
        <v>0</v>
      </c>
      <c r="R95" s="30">
        <f t="shared" si="35"/>
        <v>392000</v>
      </c>
      <c r="S95" s="30">
        <f t="shared" si="36"/>
        <v>392000</v>
      </c>
      <c r="T95" s="30">
        <f t="shared" si="37"/>
        <v>5340000</v>
      </c>
      <c r="V95" s="30">
        <f t="shared" si="38"/>
        <v>0</v>
      </c>
      <c r="X95" s="30">
        <f t="shared" si="22"/>
        <v>0</v>
      </c>
      <c r="Z95" s="30">
        <f t="shared" si="39"/>
        <v>5912000</v>
      </c>
    </row>
    <row r="96" spans="2:26" x14ac:dyDescent="0.2">
      <c r="B96" s="34">
        <f t="shared" si="40"/>
        <v>43139</v>
      </c>
      <c r="C96" s="30" t="str">
        <f t="shared" si="23"/>
        <v>Thu</v>
      </c>
      <c r="D96" s="30">
        <f t="shared" si="24"/>
        <v>1</v>
      </c>
      <c r="E96" s="30">
        <f t="shared" si="25"/>
        <v>2</v>
      </c>
      <c r="F96" s="30">
        <f t="shared" si="26"/>
        <v>8</v>
      </c>
      <c r="G96" s="30">
        <f t="shared" si="27"/>
        <v>21</v>
      </c>
      <c r="H96" s="30">
        <f t="shared" si="28"/>
        <v>6</v>
      </c>
      <c r="I96" s="30">
        <f t="shared" si="29"/>
        <v>2</v>
      </c>
      <c r="J96" s="30">
        <f t="shared" si="30"/>
        <v>0</v>
      </c>
      <c r="L96" s="31">
        <f t="shared" si="21"/>
        <v>7350000</v>
      </c>
      <c r="M96" s="30">
        <f t="shared" si="31"/>
        <v>0</v>
      </c>
      <c r="N96" s="30">
        <f t="shared" si="32"/>
        <v>0</v>
      </c>
      <c r="O96" s="30">
        <f t="shared" si="33"/>
        <v>180000</v>
      </c>
      <c r="P96" s="30">
        <f t="shared" si="34"/>
        <v>0</v>
      </c>
      <c r="R96" s="30">
        <f t="shared" si="35"/>
        <v>392000</v>
      </c>
      <c r="S96" s="30">
        <f t="shared" si="36"/>
        <v>392000</v>
      </c>
      <c r="T96" s="30">
        <f t="shared" si="37"/>
        <v>0</v>
      </c>
      <c r="V96" s="30">
        <f t="shared" si="38"/>
        <v>0</v>
      </c>
      <c r="X96" s="30">
        <f t="shared" si="22"/>
        <v>0</v>
      </c>
      <c r="Z96" s="30">
        <f t="shared" si="39"/>
        <v>572000</v>
      </c>
    </row>
    <row r="97" spans="2:26" x14ac:dyDescent="0.2">
      <c r="B97" s="34">
        <f t="shared" si="40"/>
        <v>43140</v>
      </c>
      <c r="C97" s="30" t="str">
        <f t="shared" si="23"/>
        <v>Fri</v>
      </c>
      <c r="D97" s="30">
        <f t="shared" si="24"/>
        <v>1</v>
      </c>
      <c r="E97" s="30">
        <f t="shared" si="25"/>
        <v>2</v>
      </c>
      <c r="F97" s="30">
        <f t="shared" si="26"/>
        <v>9</v>
      </c>
      <c r="G97" s="30">
        <f t="shared" si="27"/>
        <v>20</v>
      </c>
      <c r="H97" s="30">
        <f t="shared" si="28"/>
        <v>7</v>
      </c>
      <c r="I97" s="30">
        <f t="shared" si="29"/>
        <v>2</v>
      </c>
      <c r="J97" s="30">
        <f t="shared" si="30"/>
        <v>0</v>
      </c>
      <c r="L97" s="31">
        <f t="shared" si="21"/>
        <v>7700000</v>
      </c>
      <c r="M97" s="30">
        <f t="shared" si="31"/>
        <v>0</v>
      </c>
      <c r="N97" s="30">
        <f t="shared" si="32"/>
        <v>0</v>
      </c>
      <c r="O97" s="30">
        <f t="shared" si="33"/>
        <v>180000</v>
      </c>
      <c r="P97" s="30">
        <f t="shared" si="34"/>
        <v>0</v>
      </c>
      <c r="R97" s="30">
        <f t="shared" si="35"/>
        <v>392000</v>
      </c>
      <c r="S97" s="30">
        <f t="shared" si="36"/>
        <v>392000</v>
      </c>
      <c r="T97" s="30">
        <f t="shared" si="37"/>
        <v>0</v>
      </c>
      <c r="V97" s="30">
        <f t="shared" si="38"/>
        <v>0</v>
      </c>
      <c r="X97" s="30">
        <f t="shared" si="22"/>
        <v>0</v>
      </c>
      <c r="Z97" s="30">
        <f t="shared" si="39"/>
        <v>572000</v>
      </c>
    </row>
    <row r="98" spans="2:26" x14ac:dyDescent="0.2">
      <c r="B98" s="34">
        <f t="shared" si="40"/>
        <v>43141</v>
      </c>
      <c r="C98" s="30" t="str">
        <f t="shared" si="23"/>
        <v>Sat</v>
      </c>
      <c r="D98" s="30">
        <f t="shared" si="24"/>
        <v>0</v>
      </c>
      <c r="E98" s="30">
        <f t="shared" si="25"/>
        <v>2</v>
      </c>
      <c r="F98" s="30">
        <f t="shared" si="26"/>
        <v>10</v>
      </c>
      <c r="G98" s="30">
        <f t="shared" si="27"/>
        <v>19</v>
      </c>
      <c r="H98" s="30">
        <f t="shared" si="28"/>
        <v>7</v>
      </c>
      <c r="I98" s="30">
        <f t="shared" si="29"/>
        <v>2</v>
      </c>
      <c r="J98" s="30">
        <f t="shared" si="30"/>
        <v>3633000</v>
      </c>
      <c r="L98" s="31">
        <f t="shared" si="21"/>
        <v>8050000</v>
      </c>
      <c r="M98" s="30">
        <f t="shared" si="31"/>
        <v>0</v>
      </c>
      <c r="N98" s="30">
        <f t="shared" si="32"/>
        <v>180000</v>
      </c>
      <c r="O98" s="30">
        <f t="shared" si="33"/>
        <v>0</v>
      </c>
      <c r="P98" s="30">
        <f t="shared" si="34"/>
        <v>0</v>
      </c>
      <c r="R98" s="30">
        <f t="shared" si="35"/>
        <v>392000</v>
      </c>
      <c r="S98" s="30">
        <f t="shared" si="36"/>
        <v>0</v>
      </c>
      <c r="T98" s="30">
        <f t="shared" si="37"/>
        <v>0</v>
      </c>
      <c r="V98" s="30">
        <f t="shared" si="38"/>
        <v>0</v>
      </c>
      <c r="X98" s="30">
        <f t="shared" si="22"/>
        <v>0</v>
      </c>
      <c r="Z98" s="30">
        <f t="shared" si="39"/>
        <v>3633000</v>
      </c>
    </row>
    <row r="99" spans="2:26" x14ac:dyDescent="0.2">
      <c r="B99" s="34">
        <f t="shared" si="40"/>
        <v>43142</v>
      </c>
      <c r="C99" s="30" t="str">
        <f t="shared" si="23"/>
        <v>Sun</v>
      </c>
      <c r="D99" s="30">
        <f t="shared" si="24"/>
        <v>0</v>
      </c>
      <c r="E99" s="30">
        <f t="shared" si="25"/>
        <v>2</v>
      </c>
      <c r="F99" s="30">
        <f t="shared" si="26"/>
        <v>11</v>
      </c>
      <c r="G99" s="30">
        <f t="shared" si="27"/>
        <v>18</v>
      </c>
      <c r="H99" s="30">
        <f t="shared" si="28"/>
        <v>7</v>
      </c>
      <c r="I99" s="30">
        <f t="shared" si="29"/>
        <v>2</v>
      </c>
      <c r="J99" s="30">
        <f t="shared" si="30"/>
        <v>0</v>
      </c>
      <c r="L99" s="31">
        <f t="shared" si="21"/>
        <v>8400000</v>
      </c>
      <c r="M99" s="30">
        <f t="shared" si="31"/>
        <v>0</v>
      </c>
      <c r="N99" s="30">
        <f t="shared" si="32"/>
        <v>360000</v>
      </c>
      <c r="O99" s="30">
        <f t="shared" si="33"/>
        <v>0</v>
      </c>
      <c r="P99" s="30">
        <f t="shared" si="34"/>
        <v>0</v>
      </c>
      <c r="R99" s="30">
        <f t="shared" si="35"/>
        <v>392000</v>
      </c>
      <c r="S99" s="30">
        <f t="shared" si="36"/>
        <v>0</v>
      </c>
      <c r="T99" s="30">
        <f t="shared" si="37"/>
        <v>0</v>
      </c>
      <c r="V99" s="30">
        <f t="shared" si="38"/>
        <v>0</v>
      </c>
      <c r="X99" s="30">
        <f t="shared" si="22"/>
        <v>0</v>
      </c>
      <c r="Z99" s="30">
        <f t="shared" si="39"/>
        <v>0</v>
      </c>
    </row>
    <row r="100" spans="2:26" x14ac:dyDescent="0.2">
      <c r="B100" s="34">
        <f t="shared" si="40"/>
        <v>43143</v>
      </c>
      <c r="C100" s="30" t="str">
        <f t="shared" si="23"/>
        <v>Mon</v>
      </c>
      <c r="D100" s="30">
        <f t="shared" si="24"/>
        <v>1</v>
      </c>
      <c r="E100" s="30">
        <f t="shared" si="25"/>
        <v>2</v>
      </c>
      <c r="F100" s="30">
        <f t="shared" si="26"/>
        <v>12</v>
      </c>
      <c r="G100" s="30">
        <f t="shared" si="27"/>
        <v>17</v>
      </c>
      <c r="H100" s="30">
        <f t="shared" si="28"/>
        <v>8</v>
      </c>
      <c r="I100" s="30">
        <f t="shared" si="29"/>
        <v>2</v>
      </c>
      <c r="J100" s="30">
        <f t="shared" si="30"/>
        <v>0</v>
      </c>
      <c r="L100" s="31">
        <f t="shared" si="21"/>
        <v>8750000</v>
      </c>
      <c r="M100" s="30">
        <f t="shared" si="31"/>
        <v>0</v>
      </c>
      <c r="N100" s="30">
        <f t="shared" si="32"/>
        <v>0</v>
      </c>
      <c r="O100" s="30">
        <f t="shared" si="33"/>
        <v>540000</v>
      </c>
      <c r="P100" s="30">
        <f t="shared" si="34"/>
        <v>0</v>
      </c>
      <c r="R100" s="30">
        <f t="shared" si="35"/>
        <v>392000</v>
      </c>
      <c r="S100" s="30">
        <f t="shared" si="36"/>
        <v>392000</v>
      </c>
      <c r="T100" s="30">
        <f t="shared" si="37"/>
        <v>0</v>
      </c>
      <c r="V100" s="30">
        <f t="shared" si="38"/>
        <v>0</v>
      </c>
      <c r="X100" s="30">
        <f t="shared" si="22"/>
        <v>0</v>
      </c>
      <c r="Z100" s="30">
        <f t="shared" si="39"/>
        <v>932000</v>
      </c>
    </row>
    <row r="101" spans="2:26" x14ac:dyDescent="0.2">
      <c r="B101" s="34">
        <f t="shared" si="40"/>
        <v>43144</v>
      </c>
      <c r="C101" s="30" t="str">
        <f t="shared" si="23"/>
        <v>Tue</v>
      </c>
      <c r="D101" s="30">
        <f t="shared" si="24"/>
        <v>1</v>
      </c>
      <c r="E101" s="30">
        <f t="shared" si="25"/>
        <v>2</v>
      </c>
      <c r="F101" s="30">
        <f t="shared" si="26"/>
        <v>13</v>
      </c>
      <c r="G101" s="30">
        <f t="shared" si="27"/>
        <v>16</v>
      </c>
      <c r="H101" s="30">
        <f t="shared" si="28"/>
        <v>9</v>
      </c>
      <c r="I101" s="30">
        <f t="shared" si="29"/>
        <v>2</v>
      </c>
      <c r="J101" s="30">
        <f t="shared" si="30"/>
        <v>0</v>
      </c>
      <c r="L101" s="31">
        <f t="shared" si="21"/>
        <v>9100000</v>
      </c>
      <c r="M101" s="30">
        <f t="shared" si="31"/>
        <v>0</v>
      </c>
      <c r="N101" s="30">
        <f t="shared" si="32"/>
        <v>0</v>
      </c>
      <c r="O101" s="30">
        <f t="shared" si="33"/>
        <v>180000</v>
      </c>
      <c r="P101" s="30">
        <f t="shared" si="34"/>
        <v>0</v>
      </c>
      <c r="R101" s="30">
        <f t="shared" si="35"/>
        <v>392000</v>
      </c>
      <c r="S101" s="30">
        <f t="shared" si="36"/>
        <v>392000</v>
      </c>
      <c r="T101" s="30">
        <f t="shared" si="37"/>
        <v>0</v>
      </c>
      <c r="V101" s="30">
        <f t="shared" si="38"/>
        <v>0</v>
      </c>
      <c r="X101" s="30">
        <f t="shared" si="22"/>
        <v>0</v>
      </c>
      <c r="Z101" s="30">
        <f t="shared" si="39"/>
        <v>572000</v>
      </c>
    </row>
    <row r="102" spans="2:26" x14ac:dyDescent="0.2">
      <c r="B102" s="34">
        <f t="shared" si="40"/>
        <v>43145</v>
      </c>
      <c r="C102" s="30" t="str">
        <f t="shared" si="23"/>
        <v>Wed</v>
      </c>
      <c r="D102" s="30">
        <f t="shared" si="24"/>
        <v>1</v>
      </c>
      <c r="E102" s="30">
        <f t="shared" si="25"/>
        <v>2</v>
      </c>
      <c r="F102" s="30">
        <f t="shared" si="26"/>
        <v>14</v>
      </c>
      <c r="G102" s="30">
        <f t="shared" si="27"/>
        <v>15</v>
      </c>
      <c r="H102" s="30">
        <f t="shared" si="28"/>
        <v>10</v>
      </c>
      <c r="I102" s="30">
        <f t="shared" si="29"/>
        <v>2</v>
      </c>
      <c r="J102" s="30">
        <f t="shared" si="30"/>
        <v>0</v>
      </c>
      <c r="L102" s="31">
        <f t="shared" si="21"/>
        <v>9450000</v>
      </c>
      <c r="M102" s="30">
        <f t="shared" si="31"/>
        <v>0</v>
      </c>
      <c r="N102" s="30">
        <f t="shared" si="32"/>
        <v>0</v>
      </c>
      <c r="O102" s="30">
        <f t="shared" si="33"/>
        <v>180000</v>
      </c>
      <c r="P102" s="30">
        <f t="shared" si="34"/>
        <v>0</v>
      </c>
      <c r="R102" s="30">
        <f t="shared" si="35"/>
        <v>392000</v>
      </c>
      <c r="S102" s="30">
        <f t="shared" si="36"/>
        <v>392000</v>
      </c>
      <c r="T102" s="30">
        <f t="shared" si="37"/>
        <v>5340000</v>
      </c>
      <c r="V102" s="30">
        <f t="shared" si="38"/>
        <v>0</v>
      </c>
      <c r="X102" s="30">
        <f t="shared" si="22"/>
        <v>1790000</v>
      </c>
      <c r="Z102" s="30">
        <f t="shared" si="39"/>
        <v>7702000</v>
      </c>
    </row>
    <row r="103" spans="2:26" x14ac:dyDescent="0.2">
      <c r="B103" s="34">
        <f t="shared" si="40"/>
        <v>43146</v>
      </c>
      <c r="C103" s="30" t="str">
        <f t="shared" si="23"/>
        <v>Thu</v>
      </c>
      <c r="D103" s="30">
        <f t="shared" si="24"/>
        <v>1</v>
      </c>
      <c r="E103" s="30">
        <f t="shared" si="25"/>
        <v>2</v>
      </c>
      <c r="F103" s="30">
        <f t="shared" si="26"/>
        <v>15</v>
      </c>
      <c r="G103" s="30">
        <f t="shared" si="27"/>
        <v>14</v>
      </c>
      <c r="H103" s="30">
        <f t="shared" si="28"/>
        <v>11</v>
      </c>
      <c r="I103" s="30">
        <f t="shared" si="29"/>
        <v>3</v>
      </c>
      <c r="J103" s="30">
        <f t="shared" si="30"/>
        <v>0</v>
      </c>
      <c r="L103" s="31">
        <f t="shared" si="21"/>
        <v>0</v>
      </c>
      <c r="M103" s="30">
        <f t="shared" si="31"/>
        <v>9800000</v>
      </c>
      <c r="N103" s="30">
        <f t="shared" si="32"/>
        <v>0</v>
      </c>
      <c r="O103" s="30">
        <f t="shared" si="33"/>
        <v>180000</v>
      </c>
      <c r="P103" s="30">
        <f t="shared" si="34"/>
        <v>6440000</v>
      </c>
      <c r="R103" s="30">
        <f t="shared" si="35"/>
        <v>392000</v>
      </c>
      <c r="S103" s="30">
        <f t="shared" si="36"/>
        <v>392000</v>
      </c>
      <c r="T103" s="30">
        <f t="shared" si="37"/>
        <v>0</v>
      </c>
      <c r="V103" s="30">
        <f t="shared" si="38"/>
        <v>0</v>
      </c>
      <c r="X103" s="30">
        <f t="shared" si="22"/>
        <v>0</v>
      </c>
      <c r="Z103" s="30">
        <f t="shared" si="39"/>
        <v>16812000</v>
      </c>
    </row>
    <row r="104" spans="2:26" x14ac:dyDescent="0.2">
      <c r="B104" s="34">
        <f t="shared" si="40"/>
        <v>43147</v>
      </c>
      <c r="C104" s="30" t="str">
        <f t="shared" si="23"/>
        <v>Fri</v>
      </c>
      <c r="D104" s="30">
        <f t="shared" si="24"/>
        <v>1</v>
      </c>
      <c r="E104" s="30">
        <f t="shared" si="25"/>
        <v>2</v>
      </c>
      <c r="F104" s="30">
        <f t="shared" si="26"/>
        <v>16</v>
      </c>
      <c r="G104" s="30">
        <f t="shared" si="27"/>
        <v>13</v>
      </c>
      <c r="H104" s="30">
        <f t="shared" si="28"/>
        <v>12</v>
      </c>
      <c r="I104" s="30">
        <f t="shared" si="29"/>
        <v>3</v>
      </c>
      <c r="J104" s="30">
        <f t="shared" si="30"/>
        <v>0</v>
      </c>
      <c r="L104" s="31">
        <f t="shared" si="21"/>
        <v>350000</v>
      </c>
      <c r="M104" s="30">
        <f t="shared" si="31"/>
        <v>0</v>
      </c>
      <c r="N104" s="30">
        <f t="shared" si="32"/>
        <v>0</v>
      </c>
      <c r="O104" s="30">
        <f t="shared" si="33"/>
        <v>180000</v>
      </c>
      <c r="P104" s="30">
        <f t="shared" si="34"/>
        <v>0</v>
      </c>
      <c r="R104" s="30">
        <f t="shared" si="35"/>
        <v>392000</v>
      </c>
      <c r="S104" s="30">
        <f t="shared" si="36"/>
        <v>392000</v>
      </c>
      <c r="T104" s="30">
        <f t="shared" si="37"/>
        <v>0</v>
      </c>
      <c r="V104" s="30">
        <f t="shared" si="38"/>
        <v>0</v>
      </c>
      <c r="X104" s="30">
        <f t="shared" si="22"/>
        <v>0</v>
      </c>
      <c r="Z104" s="30">
        <f t="shared" si="39"/>
        <v>572000</v>
      </c>
    </row>
    <row r="105" spans="2:26" x14ac:dyDescent="0.2">
      <c r="B105" s="34">
        <f t="shared" si="40"/>
        <v>43148</v>
      </c>
      <c r="C105" s="30" t="str">
        <f t="shared" si="23"/>
        <v>Sat</v>
      </c>
      <c r="D105" s="30">
        <f t="shared" si="24"/>
        <v>0</v>
      </c>
      <c r="E105" s="30">
        <f t="shared" si="25"/>
        <v>2</v>
      </c>
      <c r="F105" s="30">
        <f t="shared" si="26"/>
        <v>17</v>
      </c>
      <c r="G105" s="30">
        <f t="shared" si="27"/>
        <v>12</v>
      </c>
      <c r="H105" s="30">
        <f t="shared" si="28"/>
        <v>12</v>
      </c>
      <c r="I105" s="30">
        <f t="shared" si="29"/>
        <v>3</v>
      </c>
      <c r="J105" s="30">
        <f t="shared" si="30"/>
        <v>0</v>
      </c>
      <c r="L105" s="31">
        <f t="shared" si="21"/>
        <v>700000</v>
      </c>
      <c r="M105" s="30">
        <f t="shared" si="31"/>
        <v>0</v>
      </c>
      <c r="N105" s="30">
        <f t="shared" si="32"/>
        <v>180000</v>
      </c>
      <c r="O105" s="30">
        <f t="shared" si="33"/>
        <v>0</v>
      </c>
      <c r="P105" s="30">
        <f t="shared" si="34"/>
        <v>0</v>
      </c>
      <c r="R105" s="30">
        <f t="shared" si="35"/>
        <v>392000</v>
      </c>
      <c r="S105" s="30">
        <f t="shared" si="36"/>
        <v>0</v>
      </c>
      <c r="T105" s="30">
        <f t="shared" si="37"/>
        <v>0</v>
      </c>
      <c r="V105" s="30">
        <f t="shared" si="38"/>
        <v>0</v>
      </c>
      <c r="X105" s="30">
        <f t="shared" si="22"/>
        <v>0</v>
      </c>
      <c r="Z105" s="30">
        <f t="shared" si="39"/>
        <v>0</v>
      </c>
    </row>
    <row r="106" spans="2:26" x14ac:dyDescent="0.2">
      <c r="B106" s="34">
        <f t="shared" si="40"/>
        <v>43149</v>
      </c>
      <c r="C106" s="30" t="str">
        <f t="shared" si="23"/>
        <v>Sun</v>
      </c>
      <c r="D106" s="30">
        <f t="shared" si="24"/>
        <v>0</v>
      </c>
      <c r="E106" s="30">
        <f t="shared" si="25"/>
        <v>2</v>
      </c>
      <c r="F106" s="30">
        <f t="shared" si="26"/>
        <v>18</v>
      </c>
      <c r="G106" s="30">
        <f t="shared" si="27"/>
        <v>11</v>
      </c>
      <c r="H106" s="30">
        <f t="shared" si="28"/>
        <v>12</v>
      </c>
      <c r="I106" s="30">
        <f t="shared" si="29"/>
        <v>3</v>
      </c>
      <c r="J106" s="30">
        <f t="shared" si="30"/>
        <v>7093000</v>
      </c>
      <c r="L106" s="31">
        <f t="shared" si="21"/>
        <v>1050000</v>
      </c>
      <c r="M106" s="30">
        <f t="shared" si="31"/>
        <v>0</v>
      </c>
      <c r="N106" s="30">
        <f t="shared" si="32"/>
        <v>360000</v>
      </c>
      <c r="O106" s="30">
        <f t="shared" si="33"/>
        <v>0</v>
      </c>
      <c r="P106" s="30">
        <f t="shared" si="34"/>
        <v>0</v>
      </c>
      <c r="R106" s="30">
        <f t="shared" si="35"/>
        <v>392000</v>
      </c>
      <c r="S106" s="30">
        <f t="shared" si="36"/>
        <v>0</v>
      </c>
      <c r="T106" s="30">
        <f t="shared" si="37"/>
        <v>0</v>
      </c>
      <c r="V106" s="30">
        <f t="shared" si="38"/>
        <v>0</v>
      </c>
      <c r="X106" s="30">
        <f t="shared" si="22"/>
        <v>0</v>
      </c>
      <c r="Z106" s="30">
        <f t="shared" si="39"/>
        <v>7093000</v>
      </c>
    </row>
    <row r="107" spans="2:26" x14ac:dyDescent="0.2">
      <c r="B107" s="34">
        <f t="shared" si="40"/>
        <v>43150</v>
      </c>
      <c r="C107" s="30" t="str">
        <f t="shared" si="23"/>
        <v>Mon</v>
      </c>
      <c r="D107" s="30">
        <f t="shared" si="24"/>
        <v>1</v>
      </c>
      <c r="E107" s="30">
        <f t="shared" si="25"/>
        <v>2</v>
      </c>
      <c r="F107" s="30">
        <f t="shared" si="26"/>
        <v>19</v>
      </c>
      <c r="G107" s="30">
        <f t="shared" si="27"/>
        <v>10</v>
      </c>
      <c r="H107" s="30">
        <f t="shared" si="28"/>
        <v>13</v>
      </c>
      <c r="I107" s="30">
        <f t="shared" si="29"/>
        <v>3</v>
      </c>
      <c r="J107" s="30">
        <f t="shared" si="30"/>
        <v>0</v>
      </c>
      <c r="L107" s="31">
        <f t="shared" si="21"/>
        <v>1400000</v>
      </c>
      <c r="M107" s="30">
        <f t="shared" si="31"/>
        <v>0</v>
      </c>
      <c r="N107" s="30">
        <f t="shared" si="32"/>
        <v>0</v>
      </c>
      <c r="O107" s="30">
        <f t="shared" si="33"/>
        <v>540000</v>
      </c>
      <c r="P107" s="30">
        <f t="shared" si="34"/>
        <v>0</v>
      </c>
      <c r="R107" s="30">
        <f t="shared" si="35"/>
        <v>392000</v>
      </c>
      <c r="S107" s="30">
        <f t="shared" si="36"/>
        <v>392000</v>
      </c>
      <c r="T107" s="30">
        <f t="shared" si="37"/>
        <v>0</v>
      </c>
      <c r="V107" s="30">
        <f t="shared" si="38"/>
        <v>0</v>
      </c>
      <c r="X107" s="30">
        <f t="shared" si="22"/>
        <v>0</v>
      </c>
      <c r="Z107" s="30">
        <f t="shared" si="39"/>
        <v>932000</v>
      </c>
    </row>
    <row r="108" spans="2:26" x14ac:dyDescent="0.2">
      <c r="B108" s="34">
        <f t="shared" si="40"/>
        <v>43151</v>
      </c>
      <c r="C108" s="30" t="str">
        <f t="shared" si="23"/>
        <v>Tue</v>
      </c>
      <c r="D108" s="30">
        <f t="shared" si="24"/>
        <v>1</v>
      </c>
      <c r="E108" s="30">
        <f t="shared" si="25"/>
        <v>2</v>
      </c>
      <c r="F108" s="30">
        <f t="shared" si="26"/>
        <v>20</v>
      </c>
      <c r="G108" s="30">
        <f t="shared" si="27"/>
        <v>9</v>
      </c>
      <c r="H108" s="30">
        <f t="shared" si="28"/>
        <v>14</v>
      </c>
      <c r="I108" s="30">
        <f t="shared" si="29"/>
        <v>3</v>
      </c>
      <c r="J108" s="30">
        <f t="shared" si="30"/>
        <v>0</v>
      </c>
      <c r="L108" s="31">
        <f t="shared" si="21"/>
        <v>1750000</v>
      </c>
      <c r="M108" s="30">
        <f t="shared" si="31"/>
        <v>0</v>
      </c>
      <c r="N108" s="30">
        <f t="shared" si="32"/>
        <v>0</v>
      </c>
      <c r="O108" s="30">
        <f t="shared" si="33"/>
        <v>180000</v>
      </c>
      <c r="P108" s="30">
        <f t="shared" si="34"/>
        <v>0</v>
      </c>
      <c r="R108" s="30">
        <f t="shared" si="35"/>
        <v>392000</v>
      </c>
      <c r="S108" s="30">
        <f t="shared" si="36"/>
        <v>392000</v>
      </c>
      <c r="T108" s="30">
        <f t="shared" si="37"/>
        <v>5340000</v>
      </c>
      <c r="V108" s="30">
        <f t="shared" si="38"/>
        <v>0</v>
      </c>
      <c r="X108" s="30">
        <f t="shared" si="22"/>
        <v>0</v>
      </c>
      <c r="Z108" s="30">
        <f t="shared" si="39"/>
        <v>5912000</v>
      </c>
    </row>
    <row r="109" spans="2:26" x14ac:dyDescent="0.2">
      <c r="B109" s="34">
        <f t="shared" si="40"/>
        <v>43152</v>
      </c>
      <c r="C109" s="30" t="str">
        <f t="shared" si="23"/>
        <v>Wed</v>
      </c>
      <c r="D109" s="30">
        <f t="shared" si="24"/>
        <v>1</v>
      </c>
      <c r="E109" s="30">
        <f t="shared" si="25"/>
        <v>2</v>
      </c>
      <c r="F109" s="30">
        <f t="shared" si="26"/>
        <v>21</v>
      </c>
      <c r="G109" s="30">
        <f t="shared" si="27"/>
        <v>8</v>
      </c>
      <c r="H109" s="30">
        <f t="shared" si="28"/>
        <v>15</v>
      </c>
      <c r="I109" s="30">
        <f t="shared" si="29"/>
        <v>3</v>
      </c>
      <c r="J109" s="30">
        <f t="shared" si="30"/>
        <v>0</v>
      </c>
      <c r="L109" s="31">
        <f t="shared" si="21"/>
        <v>2100000</v>
      </c>
      <c r="M109" s="30">
        <f t="shared" si="31"/>
        <v>0</v>
      </c>
      <c r="N109" s="30">
        <f t="shared" si="32"/>
        <v>0</v>
      </c>
      <c r="O109" s="30">
        <f t="shared" si="33"/>
        <v>180000</v>
      </c>
      <c r="P109" s="30">
        <f t="shared" si="34"/>
        <v>0</v>
      </c>
      <c r="R109" s="30">
        <f t="shared" si="35"/>
        <v>392000</v>
      </c>
      <c r="S109" s="30">
        <f t="shared" si="36"/>
        <v>392000</v>
      </c>
      <c r="T109" s="30">
        <f t="shared" si="37"/>
        <v>0</v>
      </c>
      <c r="V109" s="30">
        <f t="shared" si="38"/>
        <v>0</v>
      </c>
      <c r="X109" s="30">
        <f t="shared" si="22"/>
        <v>0</v>
      </c>
      <c r="Z109" s="30">
        <f t="shared" si="39"/>
        <v>572000</v>
      </c>
    </row>
    <row r="110" spans="2:26" x14ac:dyDescent="0.2">
      <c r="B110" s="34">
        <f t="shared" si="40"/>
        <v>43153</v>
      </c>
      <c r="C110" s="30" t="str">
        <f t="shared" si="23"/>
        <v>Thu</v>
      </c>
      <c r="D110" s="30">
        <f t="shared" si="24"/>
        <v>1</v>
      </c>
      <c r="E110" s="30">
        <f t="shared" si="25"/>
        <v>2</v>
      </c>
      <c r="F110" s="30">
        <f t="shared" si="26"/>
        <v>22</v>
      </c>
      <c r="G110" s="30">
        <f t="shared" si="27"/>
        <v>7</v>
      </c>
      <c r="H110" s="30">
        <f t="shared" si="28"/>
        <v>16</v>
      </c>
      <c r="I110" s="30">
        <f t="shared" si="29"/>
        <v>4</v>
      </c>
      <c r="J110" s="30">
        <f t="shared" si="30"/>
        <v>0</v>
      </c>
      <c r="L110" s="31">
        <f t="shared" si="21"/>
        <v>2450000</v>
      </c>
      <c r="M110" s="30">
        <f t="shared" si="31"/>
        <v>0</v>
      </c>
      <c r="N110" s="30">
        <f t="shared" si="32"/>
        <v>0</v>
      </c>
      <c r="O110" s="30">
        <f t="shared" si="33"/>
        <v>180000</v>
      </c>
      <c r="P110" s="30">
        <f t="shared" si="34"/>
        <v>0</v>
      </c>
      <c r="R110" s="30">
        <f t="shared" si="35"/>
        <v>392000</v>
      </c>
      <c r="S110" s="30">
        <f t="shared" si="36"/>
        <v>392000</v>
      </c>
      <c r="T110" s="30">
        <f t="shared" si="37"/>
        <v>0</v>
      </c>
      <c r="V110" s="30">
        <f t="shared" si="38"/>
        <v>0</v>
      </c>
      <c r="X110" s="30">
        <f t="shared" si="22"/>
        <v>1790000</v>
      </c>
      <c r="Z110" s="30">
        <f t="shared" si="39"/>
        <v>2362000</v>
      </c>
    </row>
    <row r="111" spans="2:26" x14ac:dyDescent="0.2">
      <c r="B111" s="34">
        <f t="shared" si="40"/>
        <v>43154</v>
      </c>
      <c r="C111" s="30" t="str">
        <f t="shared" si="23"/>
        <v>Fri</v>
      </c>
      <c r="D111" s="30">
        <f t="shared" si="24"/>
        <v>1</v>
      </c>
      <c r="E111" s="30">
        <f t="shared" si="25"/>
        <v>2</v>
      </c>
      <c r="F111" s="30">
        <f t="shared" si="26"/>
        <v>23</v>
      </c>
      <c r="G111" s="30">
        <f t="shared" si="27"/>
        <v>6</v>
      </c>
      <c r="H111" s="30">
        <f t="shared" si="28"/>
        <v>17</v>
      </c>
      <c r="I111" s="30">
        <f t="shared" si="29"/>
        <v>4</v>
      </c>
      <c r="J111" s="30">
        <f t="shared" si="30"/>
        <v>4671000</v>
      </c>
      <c r="L111" s="31">
        <f t="shared" si="21"/>
        <v>2800000</v>
      </c>
      <c r="M111" s="30">
        <f t="shared" si="31"/>
        <v>0</v>
      </c>
      <c r="N111" s="30">
        <f t="shared" si="32"/>
        <v>0</v>
      </c>
      <c r="O111" s="30">
        <f t="shared" si="33"/>
        <v>180000</v>
      </c>
      <c r="P111" s="30">
        <f t="shared" si="34"/>
        <v>0</v>
      </c>
      <c r="R111" s="30">
        <f t="shared" si="35"/>
        <v>392000</v>
      </c>
      <c r="S111" s="30">
        <f t="shared" si="36"/>
        <v>392000</v>
      </c>
      <c r="T111" s="30">
        <f t="shared" si="37"/>
        <v>0</v>
      </c>
      <c r="V111" s="30">
        <f t="shared" si="38"/>
        <v>0</v>
      </c>
      <c r="X111" s="30">
        <f t="shared" si="22"/>
        <v>0</v>
      </c>
      <c r="Z111" s="30">
        <f t="shared" si="39"/>
        <v>5243000</v>
      </c>
    </row>
    <row r="112" spans="2:26" x14ac:dyDescent="0.2">
      <c r="B112" s="34">
        <f t="shared" si="40"/>
        <v>43155</v>
      </c>
      <c r="C112" s="30" t="str">
        <f t="shared" si="23"/>
        <v>Sat</v>
      </c>
      <c r="D112" s="30">
        <f t="shared" si="24"/>
        <v>0</v>
      </c>
      <c r="E112" s="30">
        <f t="shared" si="25"/>
        <v>2</v>
      </c>
      <c r="F112" s="30">
        <f t="shared" si="26"/>
        <v>24</v>
      </c>
      <c r="G112" s="30">
        <f t="shared" si="27"/>
        <v>5</v>
      </c>
      <c r="H112" s="30">
        <f t="shared" si="28"/>
        <v>17</v>
      </c>
      <c r="I112" s="30">
        <f t="shared" si="29"/>
        <v>4</v>
      </c>
      <c r="J112" s="30">
        <f t="shared" si="30"/>
        <v>0</v>
      </c>
      <c r="L112" s="31">
        <f t="shared" si="21"/>
        <v>3150000</v>
      </c>
      <c r="M112" s="30">
        <f t="shared" si="31"/>
        <v>0</v>
      </c>
      <c r="N112" s="30">
        <f t="shared" si="32"/>
        <v>180000</v>
      </c>
      <c r="O112" s="30">
        <f t="shared" si="33"/>
        <v>0</v>
      </c>
      <c r="P112" s="30">
        <f t="shared" si="34"/>
        <v>0</v>
      </c>
      <c r="R112" s="30">
        <f t="shared" si="35"/>
        <v>392000</v>
      </c>
      <c r="S112" s="30">
        <f t="shared" si="36"/>
        <v>0</v>
      </c>
      <c r="T112" s="30">
        <f t="shared" si="37"/>
        <v>0</v>
      </c>
      <c r="V112" s="30">
        <f t="shared" si="38"/>
        <v>0</v>
      </c>
      <c r="X112" s="30">
        <f t="shared" si="22"/>
        <v>0</v>
      </c>
      <c r="Z112" s="30">
        <f t="shared" si="39"/>
        <v>0</v>
      </c>
    </row>
    <row r="113" spans="2:26" x14ac:dyDescent="0.2">
      <c r="B113" s="34">
        <f t="shared" si="40"/>
        <v>43156</v>
      </c>
      <c r="C113" s="30" t="str">
        <f t="shared" si="23"/>
        <v>Sun</v>
      </c>
      <c r="D113" s="30">
        <f t="shared" si="24"/>
        <v>0</v>
      </c>
      <c r="E113" s="30">
        <f t="shared" si="25"/>
        <v>2</v>
      </c>
      <c r="F113" s="30">
        <f t="shared" si="26"/>
        <v>25</v>
      </c>
      <c r="G113" s="30">
        <f t="shared" si="27"/>
        <v>4</v>
      </c>
      <c r="H113" s="30">
        <f t="shared" si="28"/>
        <v>17</v>
      </c>
      <c r="I113" s="30">
        <f t="shared" si="29"/>
        <v>4</v>
      </c>
      <c r="J113" s="30">
        <f t="shared" si="30"/>
        <v>0</v>
      </c>
      <c r="L113" s="31">
        <f t="shared" si="21"/>
        <v>3500000</v>
      </c>
      <c r="M113" s="30">
        <f t="shared" si="31"/>
        <v>0</v>
      </c>
      <c r="N113" s="30">
        <f t="shared" si="32"/>
        <v>360000</v>
      </c>
      <c r="O113" s="30">
        <f t="shared" si="33"/>
        <v>0</v>
      </c>
      <c r="P113" s="30">
        <f t="shared" si="34"/>
        <v>0</v>
      </c>
      <c r="R113" s="30">
        <f t="shared" si="35"/>
        <v>392000</v>
      </c>
      <c r="S113" s="30">
        <f t="shared" si="36"/>
        <v>0</v>
      </c>
      <c r="T113" s="30">
        <f t="shared" si="37"/>
        <v>0</v>
      </c>
      <c r="V113" s="30">
        <f t="shared" si="38"/>
        <v>0</v>
      </c>
      <c r="X113" s="30">
        <f t="shared" si="22"/>
        <v>0</v>
      </c>
      <c r="Z113" s="30">
        <f t="shared" si="39"/>
        <v>0</v>
      </c>
    </row>
    <row r="114" spans="2:26" x14ac:dyDescent="0.2">
      <c r="B114" s="34">
        <f t="shared" si="40"/>
        <v>43157</v>
      </c>
      <c r="C114" s="30" t="str">
        <f t="shared" si="23"/>
        <v>Mon</v>
      </c>
      <c r="D114" s="30">
        <f t="shared" si="24"/>
        <v>1</v>
      </c>
      <c r="E114" s="30">
        <f t="shared" si="25"/>
        <v>2</v>
      </c>
      <c r="F114" s="30">
        <f t="shared" si="26"/>
        <v>26</v>
      </c>
      <c r="G114" s="30">
        <f t="shared" si="27"/>
        <v>3</v>
      </c>
      <c r="H114" s="30">
        <f t="shared" si="28"/>
        <v>18</v>
      </c>
      <c r="I114" s="30">
        <f t="shared" si="29"/>
        <v>4</v>
      </c>
      <c r="J114" s="30">
        <f t="shared" si="30"/>
        <v>0</v>
      </c>
      <c r="L114" s="31">
        <f t="shared" si="21"/>
        <v>3850000</v>
      </c>
      <c r="M114" s="30">
        <f t="shared" si="31"/>
        <v>0</v>
      </c>
      <c r="N114" s="30">
        <f t="shared" si="32"/>
        <v>0</v>
      </c>
      <c r="O114" s="30">
        <f t="shared" si="33"/>
        <v>540000</v>
      </c>
      <c r="P114" s="30">
        <f t="shared" si="34"/>
        <v>0</v>
      </c>
      <c r="R114" s="30">
        <f t="shared" si="35"/>
        <v>392000</v>
      </c>
      <c r="S114" s="30">
        <f t="shared" si="36"/>
        <v>392000</v>
      </c>
      <c r="T114" s="30">
        <f t="shared" si="37"/>
        <v>0</v>
      </c>
      <c r="V114" s="30">
        <f t="shared" si="38"/>
        <v>0</v>
      </c>
      <c r="X114" s="30">
        <f t="shared" si="22"/>
        <v>0</v>
      </c>
      <c r="Z114" s="30">
        <f t="shared" si="39"/>
        <v>932000</v>
      </c>
    </row>
    <row r="115" spans="2:26" x14ac:dyDescent="0.2">
      <c r="B115" s="34">
        <f t="shared" si="40"/>
        <v>43158</v>
      </c>
      <c r="C115" s="30" t="str">
        <f t="shared" si="23"/>
        <v>Tue</v>
      </c>
      <c r="D115" s="30">
        <f t="shared" si="24"/>
        <v>1</v>
      </c>
      <c r="E115" s="30">
        <f t="shared" si="25"/>
        <v>2</v>
      </c>
      <c r="F115" s="30">
        <f t="shared" si="26"/>
        <v>27</v>
      </c>
      <c r="G115" s="30">
        <f t="shared" si="27"/>
        <v>2</v>
      </c>
      <c r="H115" s="30">
        <f t="shared" si="28"/>
        <v>19</v>
      </c>
      <c r="I115" s="30">
        <f t="shared" si="29"/>
        <v>4</v>
      </c>
      <c r="J115" s="30">
        <f t="shared" si="30"/>
        <v>0</v>
      </c>
      <c r="L115" s="31">
        <f t="shared" si="21"/>
        <v>4200000</v>
      </c>
      <c r="M115" s="30">
        <f t="shared" si="31"/>
        <v>0</v>
      </c>
      <c r="N115" s="30">
        <f t="shared" si="32"/>
        <v>0</v>
      </c>
      <c r="O115" s="30">
        <f t="shared" si="33"/>
        <v>180000</v>
      </c>
      <c r="P115" s="30">
        <f t="shared" si="34"/>
        <v>0</v>
      </c>
      <c r="R115" s="30">
        <f t="shared" si="35"/>
        <v>392000</v>
      </c>
      <c r="S115" s="30">
        <f t="shared" si="36"/>
        <v>392000</v>
      </c>
      <c r="T115" s="30">
        <f t="shared" si="37"/>
        <v>0</v>
      </c>
      <c r="V115" s="30">
        <f t="shared" si="38"/>
        <v>0</v>
      </c>
      <c r="X115" s="30">
        <f t="shared" si="22"/>
        <v>0</v>
      </c>
      <c r="Z115" s="30">
        <f t="shared" si="39"/>
        <v>572000</v>
      </c>
    </row>
    <row r="116" spans="2:26" x14ac:dyDescent="0.2">
      <c r="B116" s="34">
        <f t="shared" si="40"/>
        <v>43159</v>
      </c>
      <c r="C116" s="30" t="str">
        <f t="shared" si="23"/>
        <v>Wed</v>
      </c>
      <c r="D116" s="30">
        <f t="shared" si="24"/>
        <v>1</v>
      </c>
      <c r="E116" s="30">
        <f t="shared" si="25"/>
        <v>2</v>
      </c>
      <c r="F116" s="30">
        <f t="shared" si="26"/>
        <v>28</v>
      </c>
      <c r="G116" s="30">
        <f t="shared" si="27"/>
        <v>1</v>
      </c>
      <c r="H116" s="30">
        <f t="shared" si="28"/>
        <v>20</v>
      </c>
      <c r="I116" s="30">
        <f t="shared" si="29"/>
        <v>4</v>
      </c>
      <c r="J116" s="30">
        <f t="shared" si="30"/>
        <v>0</v>
      </c>
      <c r="L116" s="31">
        <f t="shared" si="21"/>
        <v>4550000</v>
      </c>
      <c r="M116" s="30">
        <f t="shared" si="31"/>
        <v>0</v>
      </c>
      <c r="N116" s="30">
        <f t="shared" si="32"/>
        <v>0</v>
      </c>
      <c r="O116" s="30">
        <f t="shared" si="33"/>
        <v>180000</v>
      </c>
      <c r="P116" s="30">
        <f t="shared" si="34"/>
        <v>0</v>
      </c>
      <c r="R116" s="30">
        <f t="shared" si="35"/>
        <v>392000</v>
      </c>
      <c r="S116" s="30">
        <f t="shared" si="36"/>
        <v>392000</v>
      </c>
      <c r="T116" s="30">
        <f t="shared" si="37"/>
        <v>0</v>
      </c>
      <c r="V116" s="30">
        <f t="shared" si="38"/>
        <v>0</v>
      </c>
      <c r="X116" s="30">
        <f t="shared" si="22"/>
        <v>0</v>
      </c>
      <c r="Z116" s="30">
        <f t="shared" si="39"/>
        <v>572000</v>
      </c>
    </row>
    <row r="117" spans="2:26" x14ac:dyDescent="0.2">
      <c r="B117" s="34">
        <f t="shared" si="40"/>
        <v>43160</v>
      </c>
      <c r="C117" s="30" t="str">
        <f t="shared" si="23"/>
        <v>Thu</v>
      </c>
      <c r="D117" s="30">
        <f t="shared" si="24"/>
        <v>1</v>
      </c>
      <c r="E117" s="30">
        <f t="shared" si="25"/>
        <v>3</v>
      </c>
      <c r="F117" s="30">
        <f t="shared" si="26"/>
        <v>1</v>
      </c>
      <c r="G117" s="30">
        <f t="shared" si="27"/>
        <v>31</v>
      </c>
      <c r="H117" s="30">
        <f t="shared" si="28"/>
        <v>1</v>
      </c>
      <c r="I117" s="30">
        <f t="shared" si="29"/>
        <v>1</v>
      </c>
      <c r="J117" s="30">
        <f t="shared" si="30"/>
        <v>0</v>
      </c>
      <c r="L117" s="31">
        <f t="shared" si="21"/>
        <v>4900000</v>
      </c>
      <c r="M117" s="30">
        <f t="shared" si="31"/>
        <v>0</v>
      </c>
      <c r="N117" s="30">
        <f t="shared" si="32"/>
        <v>0</v>
      </c>
      <c r="O117" s="30">
        <f t="shared" si="33"/>
        <v>180000</v>
      </c>
      <c r="P117" s="30">
        <f t="shared" si="34"/>
        <v>0</v>
      </c>
      <c r="R117" s="30">
        <f t="shared" si="35"/>
        <v>356363.63636363635</v>
      </c>
      <c r="S117" s="30">
        <f t="shared" si="36"/>
        <v>356363.63636363635</v>
      </c>
      <c r="T117" s="30">
        <f t="shared" si="37"/>
        <v>0</v>
      </c>
      <c r="V117" s="30">
        <f t="shared" si="38"/>
        <v>0</v>
      </c>
      <c r="X117" s="30">
        <f t="shared" si="22"/>
        <v>1790000</v>
      </c>
      <c r="Z117" s="30">
        <f t="shared" si="39"/>
        <v>2326363.6363636362</v>
      </c>
    </row>
    <row r="118" spans="2:26" x14ac:dyDescent="0.2">
      <c r="B118" s="34">
        <f t="shared" si="40"/>
        <v>43161</v>
      </c>
      <c r="C118" s="30" t="str">
        <f t="shared" si="23"/>
        <v>Fri</v>
      </c>
      <c r="D118" s="30">
        <f t="shared" si="24"/>
        <v>1</v>
      </c>
      <c r="E118" s="30">
        <f t="shared" si="25"/>
        <v>3</v>
      </c>
      <c r="F118" s="30">
        <f t="shared" si="26"/>
        <v>2</v>
      </c>
      <c r="G118" s="30">
        <f t="shared" si="27"/>
        <v>30</v>
      </c>
      <c r="H118" s="30">
        <f t="shared" si="28"/>
        <v>2</v>
      </c>
      <c r="I118" s="30">
        <f t="shared" si="29"/>
        <v>1</v>
      </c>
      <c r="J118" s="30">
        <f t="shared" si="30"/>
        <v>0</v>
      </c>
      <c r="L118" s="31">
        <f t="shared" si="21"/>
        <v>5250000</v>
      </c>
      <c r="M118" s="30">
        <f t="shared" si="31"/>
        <v>0</v>
      </c>
      <c r="N118" s="30">
        <f t="shared" si="32"/>
        <v>0</v>
      </c>
      <c r="O118" s="30">
        <f t="shared" si="33"/>
        <v>180000</v>
      </c>
      <c r="P118" s="30">
        <f t="shared" si="34"/>
        <v>0</v>
      </c>
      <c r="R118" s="30">
        <f t="shared" si="35"/>
        <v>356363.63636363635</v>
      </c>
      <c r="S118" s="30">
        <f t="shared" si="36"/>
        <v>356363.63636363635</v>
      </c>
      <c r="T118" s="30">
        <f t="shared" si="37"/>
        <v>0</v>
      </c>
      <c r="V118" s="30">
        <f t="shared" si="38"/>
        <v>0</v>
      </c>
      <c r="X118" s="30">
        <f t="shared" si="22"/>
        <v>0</v>
      </c>
      <c r="Z118" s="30">
        <f t="shared" si="39"/>
        <v>536363.63636363635</v>
      </c>
    </row>
    <row r="119" spans="2:26" x14ac:dyDescent="0.2">
      <c r="B119" s="34">
        <f t="shared" si="40"/>
        <v>43162</v>
      </c>
      <c r="C119" s="30" t="str">
        <f t="shared" si="23"/>
        <v>Sat</v>
      </c>
      <c r="D119" s="30">
        <f t="shared" si="24"/>
        <v>0</v>
      </c>
      <c r="E119" s="30">
        <f t="shared" si="25"/>
        <v>3</v>
      </c>
      <c r="F119" s="30">
        <f t="shared" si="26"/>
        <v>3</v>
      </c>
      <c r="G119" s="30">
        <f t="shared" si="27"/>
        <v>29</v>
      </c>
      <c r="H119" s="30">
        <f t="shared" si="28"/>
        <v>2</v>
      </c>
      <c r="I119" s="30">
        <f t="shared" si="29"/>
        <v>1</v>
      </c>
      <c r="J119" s="30">
        <f t="shared" si="30"/>
        <v>0</v>
      </c>
      <c r="L119" s="31">
        <f t="shared" si="21"/>
        <v>5600000</v>
      </c>
      <c r="M119" s="30">
        <f t="shared" si="31"/>
        <v>0</v>
      </c>
      <c r="N119" s="30">
        <f t="shared" si="32"/>
        <v>180000</v>
      </c>
      <c r="O119" s="30">
        <f t="shared" si="33"/>
        <v>0</v>
      </c>
      <c r="P119" s="30">
        <f t="shared" si="34"/>
        <v>0</v>
      </c>
      <c r="R119" s="30">
        <f t="shared" si="35"/>
        <v>356363.63636363635</v>
      </c>
      <c r="S119" s="30">
        <f t="shared" si="36"/>
        <v>0</v>
      </c>
      <c r="T119" s="30">
        <f t="shared" si="37"/>
        <v>0</v>
      </c>
      <c r="V119" s="30">
        <f t="shared" si="38"/>
        <v>0</v>
      </c>
      <c r="X119" s="30">
        <f t="shared" si="22"/>
        <v>0</v>
      </c>
      <c r="Z119" s="30">
        <f t="shared" si="39"/>
        <v>0</v>
      </c>
    </row>
    <row r="120" spans="2:26" x14ac:dyDescent="0.2">
      <c r="B120" s="34">
        <f t="shared" si="40"/>
        <v>43163</v>
      </c>
      <c r="C120" s="30" t="str">
        <f t="shared" si="23"/>
        <v>Sun</v>
      </c>
      <c r="D120" s="30">
        <f t="shared" si="24"/>
        <v>0</v>
      </c>
      <c r="E120" s="30">
        <f t="shared" si="25"/>
        <v>3</v>
      </c>
      <c r="F120" s="30">
        <f t="shared" si="26"/>
        <v>4</v>
      </c>
      <c r="G120" s="30">
        <f t="shared" si="27"/>
        <v>28</v>
      </c>
      <c r="H120" s="30">
        <f t="shared" si="28"/>
        <v>2</v>
      </c>
      <c r="I120" s="30">
        <f t="shared" si="29"/>
        <v>1</v>
      </c>
      <c r="J120" s="30">
        <f t="shared" si="30"/>
        <v>0</v>
      </c>
      <c r="L120" s="31">
        <f t="shared" si="21"/>
        <v>5950000</v>
      </c>
      <c r="M120" s="30">
        <f t="shared" si="31"/>
        <v>0</v>
      </c>
      <c r="N120" s="30">
        <f t="shared" si="32"/>
        <v>360000</v>
      </c>
      <c r="O120" s="30">
        <f t="shared" si="33"/>
        <v>0</v>
      </c>
      <c r="P120" s="30">
        <f t="shared" si="34"/>
        <v>0</v>
      </c>
      <c r="R120" s="30">
        <f t="shared" si="35"/>
        <v>356363.63636363635</v>
      </c>
      <c r="S120" s="30">
        <f t="shared" si="36"/>
        <v>0</v>
      </c>
      <c r="T120" s="30">
        <f t="shared" si="37"/>
        <v>0</v>
      </c>
      <c r="V120" s="30">
        <f t="shared" si="38"/>
        <v>0</v>
      </c>
      <c r="X120" s="30">
        <f t="shared" si="22"/>
        <v>0</v>
      </c>
      <c r="Z120" s="30">
        <f t="shared" si="39"/>
        <v>0</v>
      </c>
    </row>
    <row r="121" spans="2:26" x14ac:dyDescent="0.2">
      <c r="B121" s="34">
        <f t="shared" si="40"/>
        <v>43164</v>
      </c>
      <c r="C121" s="30" t="str">
        <f t="shared" si="23"/>
        <v>Mon</v>
      </c>
      <c r="D121" s="30">
        <f t="shared" si="24"/>
        <v>1</v>
      </c>
      <c r="E121" s="30">
        <f t="shared" si="25"/>
        <v>3</v>
      </c>
      <c r="F121" s="30">
        <f t="shared" si="26"/>
        <v>5</v>
      </c>
      <c r="G121" s="30">
        <f t="shared" si="27"/>
        <v>27</v>
      </c>
      <c r="H121" s="30">
        <f t="shared" si="28"/>
        <v>3</v>
      </c>
      <c r="I121" s="30">
        <f t="shared" si="29"/>
        <v>1</v>
      </c>
      <c r="J121" s="30">
        <f t="shared" si="30"/>
        <v>1903000</v>
      </c>
      <c r="L121" s="31">
        <f t="shared" si="21"/>
        <v>6300000</v>
      </c>
      <c r="M121" s="30">
        <f t="shared" si="31"/>
        <v>0</v>
      </c>
      <c r="N121" s="30">
        <f t="shared" si="32"/>
        <v>0</v>
      </c>
      <c r="O121" s="30">
        <f t="shared" si="33"/>
        <v>540000</v>
      </c>
      <c r="P121" s="30">
        <f t="shared" si="34"/>
        <v>0</v>
      </c>
      <c r="R121" s="30">
        <f t="shared" si="35"/>
        <v>356363.63636363635</v>
      </c>
      <c r="S121" s="30">
        <f t="shared" si="36"/>
        <v>356363.63636363635</v>
      </c>
      <c r="T121" s="30">
        <f t="shared" si="37"/>
        <v>0</v>
      </c>
      <c r="V121" s="30">
        <f t="shared" si="38"/>
        <v>9230000</v>
      </c>
      <c r="X121" s="30">
        <f t="shared" si="22"/>
        <v>0</v>
      </c>
      <c r="Z121" s="30">
        <f t="shared" si="39"/>
        <v>12029363.636363637</v>
      </c>
    </row>
    <row r="122" spans="2:26" x14ac:dyDescent="0.2">
      <c r="B122" s="34">
        <f t="shared" si="40"/>
        <v>43165</v>
      </c>
      <c r="C122" s="30" t="str">
        <f t="shared" si="23"/>
        <v>Tue</v>
      </c>
      <c r="D122" s="30">
        <f t="shared" si="24"/>
        <v>1</v>
      </c>
      <c r="E122" s="30">
        <f t="shared" si="25"/>
        <v>3</v>
      </c>
      <c r="F122" s="30">
        <f t="shared" si="26"/>
        <v>6</v>
      </c>
      <c r="G122" s="30">
        <f t="shared" si="27"/>
        <v>26</v>
      </c>
      <c r="H122" s="30">
        <f t="shared" si="28"/>
        <v>4</v>
      </c>
      <c r="I122" s="30">
        <f t="shared" si="29"/>
        <v>1</v>
      </c>
      <c r="J122" s="30">
        <f t="shared" si="30"/>
        <v>0</v>
      </c>
      <c r="L122" s="31">
        <f t="shared" si="21"/>
        <v>6650000</v>
      </c>
      <c r="M122" s="30">
        <f t="shared" si="31"/>
        <v>0</v>
      </c>
      <c r="N122" s="30">
        <f t="shared" si="32"/>
        <v>0</v>
      </c>
      <c r="O122" s="30">
        <f t="shared" si="33"/>
        <v>180000</v>
      </c>
      <c r="P122" s="30">
        <f t="shared" si="34"/>
        <v>0</v>
      </c>
      <c r="R122" s="30">
        <f t="shared" si="35"/>
        <v>356363.63636363635</v>
      </c>
      <c r="S122" s="30">
        <f t="shared" si="36"/>
        <v>356363.63636363635</v>
      </c>
      <c r="T122" s="30">
        <f t="shared" si="37"/>
        <v>0</v>
      </c>
      <c r="V122" s="30">
        <f t="shared" si="38"/>
        <v>0</v>
      </c>
      <c r="X122" s="30">
        <f t="shared" si="22"/>
        <v>1790000</v>
      </c>
      <c r="Z122" s="30">
        <f t="shared" si="39"/>
        <v>2326363.6363636362</v>
      </c>
    </row>
    <row r="123" spans="2:26" x14ac:dyDescent="0.2">
      <c r="B123" s="34">
        <f t="shared" si="40"/>
        <v>43166</v>
      </c>
      <c r="C123" s="30" t="str">
        <f t="shared" si="23"/>
        <v>Wed</v>
      </c>
      <c r="D123" s="30">
        <f t="shared" si="24"/>
        <v>1</v>
      </c>
      <c r="E123" s="30">
        <f t="shared" si="25"/>
        <v>3</v>
      </c>
      <c r="F123" s="30">
        <f t="shared" si="26"/>
        <v>7</v>
      </c>
      <c r="G123" s="30">
        <f t="shared" si="27"/>
        <v>25</v>
      </c>
      <c r="H123" s="30">
        <f t="shared" si="28"/>
        <v>5</v>
      </c>
      <c r="I123" s="30">
        <f t="shared" si="29"/>
        <v>1</v>
      </c>
      <c r="J123" s="30">
        <f t="shared" si="30"/>
        <v>0</v>
      </c>
      <c r="L123" s="31">
        <f t="shared" si="21"/>
        <v>7000000</v>
      </c>
      <c r="M123" s="30">
        <f t="shared" si="31"/>
        <v>0</v>
      </c>
      <c r="N123" s="30">
        <f t="shared" si="32"/>
        <v>0</v>
      </c>
      <c r="O123" s="30">
        <f t="shared" si="33"/>
        <v>180000</v>
      </c>
      <c r="P123" s="30">
        <f t="shared" si="34"/>
        <v>0</v>
      </c>
      <c r="R123" s="30">
        <f t="shared" si="35"/>
        <v>356363.63636363635</v>
      </c>
      <c r="S123" s="30">
        <f t="shared" si="36"/>
        <v>356363.63636363635</v>
      </c>
      <c r="T123" s="30">
        <f t="shared" si="37"/>
        <v>5340000</v>
      </c>
      <c r="V123" s="30">
        <f t="shared" si="38"/>
        <v>0</v>
      </c>
      <c r="X123" s="30">
        <f t="shared" si="22"/>
        <v>0</v>
      </c>
      <c r="Z123" s="30">
        <f t="shared" si="39"/>
        <v>5876363.6363636367</v>
      </c>
    </row>
    <row r="124" spans="2:26" x14ac:dyDescent="0.2">
      <c r="B124" s="34">
        <f t="shared" si="40"/>
        <v>43167</v>
      </c>
      <c r="C124" s="30" t="str">
        <f t="shared" si="23"/>
        <v>Thu</v>
      </c>
      <c r="D124" s="30">
        <f t="shared" si="24"/>
        <v>1</v>
      </c>
      <c r="E124" s="30">
        <f t="shared" si="25"/>
        <v>3</v>
      </c>
      <c r="F124" s="30">
        <f t="shared" si="26"/>
        <v>8</v>
      </c>
      <c r="G124" s="30">
        <f t="shared" si="27"/>
        <v>24</v>
      </c>
      <c r="H124" s="30">
        <f t="shared" si="28"/>
        <v>6</v>
      </c>
      <c r="I124" s="30">
        <f t="shared" si="29"/>
        <v>2</v>
      </c>
      <c r="J124" s="30">
        <f t="shared" si="30"/>
        <v>0</v>
      </c>
      <c r="L124" s="31">
        <f t="shared" ref="L124:L187" si="41">IF((C124="Thu")*(I124=3),0,SUM(L123,$M$14))</f>
        <v>7350000</v>
      </c>
      <c r="M124" s="30">
        <f t="shared" si="31"/>
        <v>0</v>
      </c>
      <c r="N124" s="30">
        <f t="shared" si="32"/>
        <v>0</v>
      </c>
      <c r="O124" s="30">
        <f t="shared" si="33"/>
        <v>180000</v>
      </c>
      <c r="P124" s="30">
        <f t="shared" si="34"/>
        <v>0</v>
      </c>
      <c r="R124" s="30">
        <f t="shared" si="35"/>
        <v>356363.63636363635</v>
      </c>
      <c r="S124" s="30">
        <f t="shared" si="36"/>
        <v>356363.63636363635</v>
      </c>
      <c r="T124" s="30">
        <f t="shared" si="37"/>
        <v>0</v>
      </c>
      <c r="V124" s="30">
        <f t="shared" si="38"/>
        <v>0</v>
      </c>
      <c r="X124" s="30">
        <f t="shared" si="22"/>
        <v>0</v>
      </c>
      <c r="Z124" s="30">
        <f t="shared" si="39"/>
        <v>536363.63636363635</v>
      </c>
    </row>
    <row r="125" spans="2:26" x14ac:dyDescent="0.2">
      <c r="B125" s="34">
        <f t="shared" si="40"/>
        <v>43168</v>
      </c>
      <c r="C125" s="30" t="str">
        <f t="shared" si="23"/>
        <v>Fri</v>
      </c>
      <c r="D125" s="30">
        <f t="shared" si="24"/>
        <v>1</v>
      </c>
      <c r="E125" s="30">
        <f t="shared" si="25"/>
        <v>3</v>
      </c>
      <c r="F125" s="30">
        <f t="shared" si="26"/>
        <v>9</v>
      </c>
      <c r="G125" s="30">
        <f t="shared" si="27"/>
        <v>23</v>
      </c>
      <c r="H125" s="30">
        <f t="shared" si="28"/>
        <v>7</v>
      </c>
      <c r="I125" s="30">
        <f t="shared" si="29"/>
        <v>2</v>
      </c>
      <c r="J125" s="30">
        <f t="shared" si="30"/>
        <v>0</v>
      </c>
      <c r="L125" s="31">
        <f t="shared" si="41"/>
        <v>7700000</v>
      </c>
      <c r="M125" s="30">
        <f t="shared" si="31"/>
        <v>0</v>
      </c>
      <c r="N125" s="30">
        <f t="shared" si="32"/>
        <v>0</v>
      </c>
      <c r="O125" s="30">
        <f t="shared" si="33"/>
        <v>180000</v>
      </c>
      <c r="P125" s="30">
        <f t="shared" si="34"/>
        <v>0</v>
      </c>
      <c r="R125" s="30">
        <f t="shared" si="35"/>
        <v>356363.63636363635</v>
      </c>
      <c r="S125" s="30">
        <f t="shared" si="36"/>
        <v>356363.63636363635</v>
      </c>
      <c r="T125" s="30">
        <f t="shared" si="37"/>
        <v>0</v>
      </c>
      <c r="V125" s="30">
        <f t="shared" si="38"/>
        <v>0</v>
      </c>
      <c r="X125" s="30">
        <f t="shared" si="22"/>
        <v>0</v>
      </c>
      <c r="Z125" s="30">
        <f t="shared" si="39"/>
        <v>536363.63636363635</v>
      </c>
    </row>
    <row r="126" spans="2:26" x14ac:dyDescent="0.2">
      <c r="B126" s="34">
        <f t="shared" si="40"/>
        <v>43169</v>
      </c>
      <c r="C126" s="30" t="str">
        <f t="shared" si="23"/>
        <v>Sat</v>
      </c>
      <c r="D126" s="30">
        <f t="shared" si="24"/>
        <v>0</v>
      </c>
      <c r="E126" s="30">
        <f t="shared" si="25"/>
        <v>3</v>
      </c>
      <c r="F126" s="30">
        <f t="shared" si="26"/>
        <v>10</v>
      </c>
      <c r="G126" s="30">
        <f t="shared" si="27"/>
        <v>22</v>
      </c>
      <c r="H126" s="30">
        <f t="shared" si="28"/>
        <v>7</v>
      </c>
      <c r="I126" s="30">
        <f t="shared" si="29"/>
        <v>2</v>
      </c>
      <c r="J126" s="30">
        <f t="shared" si="30"/>
        <v>3633000</v>
      </c>
      <c r="L126" s="31">
        <f t="shared" si="41"/>
        <v>8050000</v>
      </c>
      <c r="M126" s="30">
        <f t="shared" si="31"/>
        <v>0</v>
      </c>
      <c r="N126" s="30">
        <f t="shared" si="32"/>
        <v>180000</v>
      </c>
      <c r="O126" s="30">
        <f t="shared" si="33"/>
        <v>0</v>
      </c>
      <c r="P126" s="30">
        <f t="shared" si="34"/>
        <v>0</v>
      </c>
      <c r="R126" s="30">
        <f t="shared" si="35"/>
        <v>356363.63636363635</v>
      </c>
      <c r="S126" s="30">
        <f t="shared" si="36"/>
        <v>0</v>
      </c>
      <c r="T126" s="30">
        <f t="shared" si="37"/>
        <v>0</v>
      </c>
      <c r="V126" s="30">
        <f t="shared" si="38"/>
        <v>0</v>
      </c>
      <c r="X126" s="30">
        <f t="shared" si="22"/>
        <v>0</v>
      </c>
      <c r="Z126" s="30">
        <f t="shared" si="39"/>
        <v>3633000</v>
      </c>
    </row>
    <row r="127" spans="2:26" x14ac:dyDescent="0.2">
      <c r="B127" s="34">
        <f t="shared" si="40"/>
        <v>43170</v>
      </c>
      <c r="C127" s="30" t="str">
        <f t="shared" si="23"/>
        <v>Sun</v>
      </c>
      <c r="D127" s="30">
        <f t="shared" si="24"/>
        <v>0</v>
      </c>
      <c r="E127" s="30">
        <f t="shared" si="25"/>
        <v>3</v>
      </c>
      <c r="F127" s="30">
        <f t="shared" si="26"/>
        <v>11</v>
      </c>
      <c r="G127" s="30">
        <f t="shared" si="27"/>
        <v>21</v>
      </c>
      <c r="H127" s="30">
        <f t="shared" si="28"/>
        <v>7</v>
      </c>
      <c r="I127" s="30">
        <f t="shared" si="29"/>
        <v>2</v>
      </c>
      <c r="J127" s="30">
        <f t="shared" si="30"/>
        <v>0</v>
      </c>
      <c r="L127" s="31">
        <f t="shared" si="41"/>
        <v>8400000</v>
      </c>
      <c r="M127" s="30">
        <f t="shared" si="31"/>
        <v>0</v>
      </c>
      <c r="N127" s="30">
        <f t="shared" si="32"/>
        <v>360000</v>
      </c>
      <c r="O127" s="30">
        <f t="shared" si="33"/>
        <v>0</v>
      </c>
      <c r="P127" s="30">
        <f t="shared" si="34"/>
        <v>0</v>
      </c>
      <c r="R127" s="30">
        <f t="shared" si="35"/>
        <v>356363.63636363635</v>
      </c>
      <c r="S127" s="30">
        <f t="shared" si="36"/>
        <v>0</v>
      </c>
      <c r="T127" s="30">
        <f t="shared" si="37"/>
        <v>0</v>
      </c>
      <c r="V127" s="30">
        <f t="shared" si="38"/>
        <v>0</v>
      </c>
      <c r="X127" s="30">
        <f t="shared" si="22"/>
        <v>0</v>
      </c>
      <c r="Z127" s="30">
        <f t="shared" si="39"/>
        <v>0</v>
      </c>
    </row>
    <row r="128" spans="2:26" x14ac:dyDescent="0.2">
      <c r="B128" s="34">
        <f t="shared" si="40"/>
        <v>43171</v>
      </c>
      <c r="C128" s="30" t="str">
        <f t="shared" si="23"/>
        <v>Mon</v>
      </c>
      <c r="D128" s="30">
        <f t="shared" si="24"/>
        <v>1</v>
      </c>
      <c r="E128" s="30">
        <f t="shared" si="25"/>
        <v>3</v>
      </c>
      <c r="F128" s="30">
        <f t="shared" si="26"/>
        <v>12</v>
      </c>
      <c r="G128" s="30">
        <f t="shared" si="27"/>
        <v>20</v>
      </c>
      <c r="H128" s="30">
        <f t="shared" si="28"/>
        <v>8</v>
      </c>
      <c r="I128" s="30">
        <f t="shared" si="29"/>
        <v>2</v>
      </c>
      <c r="J128" s="30">
        <f t="shared" si="30"/>
        <v>0</v>
      </c>
      <c r="L128" s="31">
        <f t="shared" si="41"/>
        <v>8750000</v>
      </c>
      <c r="M128" s="30">
        <f t="shared" si="31"/>
        <v>0</v>
      </c>
      <c r="N128" s="30">
        <f t="shared" si="32"/>
        <v>0</v>
      </c>
      <c r="O128" s="30">
        <f t="shared" si="33"/>
        <v>540000</v>
      </c>
      <c r="P128" s="30">
        <f t="shared" si="34"/>
        <v>0</v>
      </c>
      <c r="R128" s="30">
        <f t="shared" si="35"/>
        <v>356363.63636363635</v>
      </c>
      <c r="S128" s="30">
        <f t="shared" si="36"/>
        <v>356363.63636363635</v>
      </c>
      <c r="T128" s="30">
        <f t="shared" si="37"/>
        <v>0</v>
      </c>
      <c r="V128" s="30">
        <f t="shared" si="38"/>
        <v>0</v>
      </c>
      <c r="X128" s="30">
        <f t="shared" si="22"/>
        <v>0</v>
      </c>
      <c r="Z128" s="30">
        <f t="shared" si="39"/>
        <v>896363.63636363635</v>
      </c>
    </row>
    <row r="129" spans="2:26" x14ac:dyDescent="0.2">
      <c r="B129" s="34">
        <f t="shared" si="40"/>
        <v>43172</v>
      </c>
      <c r="C129" s="30" t="str">
        <f t="shared" si="23"/>
        <v>Tue</v>
      </c>
      <c r="D129" s="30">
        <f t="shared" si="24"/>
        <v>1</v>
      </c>
      <c r="E129" s="30">
        <f t="shared" si="25"/>
        <v>3</v>
      </c>
      <c r="F129" s="30">
        <f t="shared" si="26"/>
        <v>13</v>
      </c>
      <c r="G129" s="30">
        <f t="shared" si="27"/>
        <v>19</v>
      </c>
      <c r="H129" s="30">
        <f t="shared" si="28"/>
        <v>9</v>
      </c>
      <c r="I129" s="30">
        <f t="shared" si="29"/>
        <v>2</v>
      </c>
      <c r="J129" s="30">
        <f t="shared" si="30"/>
        <v>0</v>
      </c>
      <c r="L129" s="31">
        <f t="shared" si="41"/>
        <v>9100000</v>
      </c>
      <c r="M129" s="30">
        <f t="shared" si="31"/>
        <v>0</v>
      </c>
      <c r="N129" s="30">
        <f t="shared" si="32"/>
        <v>0</v>
      </c>
      <c r="O129" s="30">
        <f t="shared" si="33"/>
        <v>180000</v>
      </c>
      <c r="P129" s="30">
        <f t="shared" si="34"/>
        <v>0</v>
      </c>
      <c r="R129" s="30">
        <f t="shared" si="35"/>
        <v>356363.63636363635</v>
      </c>
      <c r="S129" s="30">
        <f t="shared" si="36"/>
        <v>356363.63636363635</v>
      </c>
      <c r="T129" s="30">
        <f t="shared" si="37"/>
        <v>0</v>
      </c>
      <c r="V129" s="30">
        <f t="shared" si="38"/>
        <v>0</v>
      </c>
      <c r="X129" s="30">
        <f t="shared" si="22"/>
        <v>0</v>
      </c>
      <c r="Z129" s="30">
        <f t="shared" si="39"/>
        <v>536363.63636363635</v>
      </c>
    </row>
    <row r="130" spans="2:26" x14ac:dyDescent="0.2">
      <c r="B130" s="34">
        <f t="shared" si="40"/>
        <v>43173</v>
      </c>
      <c r="C130" s="30" t="str">
        <f t="shared" si="23"/>
        <v>Wed</v>
      </c>
      <c r="D130" s="30">
        <f t="shared" si="24"/>
        <v>1</v>
      </c>
      <c r="E130" s="30">
        <f t="shared" si="25"/>
        <v>3</v>
      </c>
      <c r="F130" s="30">
        <f t="shared" si="26"/>
        <v>14</v>
      </c>
      <c r="G130" s="30">
        <f t="shared" si="27"/>
        <v>18</v>
      </c>
      <c r="H130" s="30">
        <f t="shared" si="28"/>
        <v>10</v>
      </c>
      <c r="I130" s="30">
        <f t="shared" si="29"/>
        <v>2</v>
      </c>
      <c r="J130" s="30">
        <f t="shared" si="30"/>
        <v>0</v>
      </c>
      <c r="L130" s="31">
        <f t="shared" si="41"/>
        <v>9450000</v>
      </c>
      <c r="M130" s="30">
        <f t="shared" si="31"/>
        <v>0</v>
      </c>
      <c r="N130" s="30">
        <f t="shared" si="32"/>
        <v>0</v>
      </c>
      <c r="O130" s="30">
        <f t="shared" si="33"/>
        <v>180000</v>
      </c>
      <c r="P130" s="30">
        <f t="shared" si="34"/>
        <v>0</v>
      </c>
      <c r="R130" s="30">
        <f t="shared" si="35"/>
        <v>356363.63636363635</v>
      </c>
      <c r="S130" s="30">
        <f t="shared" si="36"/>
        <v>356363.63636363635</v>
      </c>
      <c r="T130" s="30">
        <f t="shared" si="37"/>
        <v>5340000</v>
      </c>
      <c r="V130" s="30">
        <f t="shared" si="38"/>
        <v>0</v>
      </c>
      <c r="X130" s="30">
        <f t="shared" si="22"/>
        <v>1790000</v>
      </c>
      <c r="Z130" s="30">
        <f t="shared" si="39"/>
        <v>7666363.6363636367</v>
      </c>
    </row>
    <row r="131" spans="2:26" x14ac:dyDescent="0.2">
      <c r="B131" s="34">
        <f t="shared" si="40"/>
        <v>43174</v>
      </c>
      <c r="C131" s="30" t="str">
        <f t="shared" si="23"/>
        <v>Thu</v>
      </c>
      <c r="D131" s="30">
        <f t="shared" si="24"/>
        <v>1</v>
      </c>
      <c r="E131" s="30">
        <f t="shared" si="25"/>
        <v>3</v>
      </c>
      <c r="F131" s="30">
        <f t="shared" si="26"/>
        <v>15</v>
      </c>
      <c r="G131" s="30">
        <f t="shared" si="27"/>
        <v>17</v>
      </c>
      <c r="H131" s="30">
        <f t="shared" si="28"/>
        <v>11</v>
      </c>
      <c r="I131" s="30">
        <f t="shared" si="29"/>
        <v>3</v>
      </c>
      <c r="J131" s="30">
        <f t="shared" si="30"/>
        <v>0</v>
      </c>
      <c r="L131" s="31">
        <f t="shared" si="41"/>
        <v>0</v>
      </c>
      <c r="M131" s="30">
        <f t="shared" si="31"/>
        <v>9800000</v>
      </c>
      <c r="N131" s="30">
        <f t="shared" si="32"/>
        <v>0</v>
      </c>
      <c r="O131" s="30">
        <f t="shared" si="33"/>
        <v>180000</v>
      </c>
      <c r="P131" s="30">
        <f t="shared" si="34"/>
        <v>7130000</v>
      </c>
      <c r="R131" s="30">
        <f t="shared" si="35"/>
        <v>356363.63636363635</v>
      </c>
      <c r="S131" s="30">
        <f t="shared" si="36"/>
        <v>356363.63636363635</v>
      </c>
      <c r="T131" s="30">
        <f t="shared" si="37"/>
        <v>0</v>
      </c>
      <c r="V131" s="30">
        <f t="shared" si="38"/>
        <v>0</v>
      </c>
      <c r="X131" s="30">
        <f t="shared" si="22"/>
        <v>0</v>
      </c>
      <c r="Z131" s="30">
        <f t="shared" si="39"/>
        <v>17466363.636363637</v>
      </c>
    </row>
    <row r="132" spans="2:26" x14ac:dyDescent="0.2">
      <c r="B132" s="34">
        <f t="shared" si="40"/>
        <v>43175</v>
      </c>
      <c r="C132" s="30" t="str">
        <f t="shared" si="23"/>
        <v>Fri</v>
      </c>
      <c r="D132" s="30">
        <f t="shared" si="24"/>
        <v>1</v>
      </c>
      <c r="E132" s="30">
        <f t="shared" si="25"/>
        <v>3</v>
      </c>
      <c r="F132" s="30">
        <f t="shared" si="26"/>
        <v>16</v>
      </c>
      <c r="G132" s="30">
        <f t="shared" si="27"/>
        <v>16</v>
      </c>
      <c r="H132" s="30">
        <f t="shared" si="28"/>
        <v>12</v>
      </c>
      <c r="I132" s="30">
        <f t="shared" si="29"/>
        <v>3</v>
      </c>
      <c r="J132" s="30">
        <f t="shared" si="30"/>
        <v>0</v>
      </c>
      <c r="L132" s="31">
        <f t="shared" si="41"/>
        <v>350000</v>
      </c>
      <c r="M132" s="30">
        <f t="shared" si="31"/>
        <v>0</v>
      </c>
      <c r="N132" s="30">
        <f t="shared" si="32"/>
        <v>0</v>
      </c>
      <c r="O132" s="30">
        <f t="shared" si="33"/>
        <v>180000</v>
      </c>
      <c r="P132" s="30">
        <f t="shared" si="34"/>
        <v>0</v>
      </c>
      <c r="R132" s="30">
        <f t="shared" si="35"/>
        <v>356363.63636363635</v>
      </c>
      <c r="S132" s="30">
        <f t="shared" si="36"/>
        <v>356363.63636363635</v>
      </c>
      <c r="T132" s="30">
        <f t="shared" si="37"/>
        <v>0</v>
      </c>
      <c r="V132" s="30">
        <f t="shared" si="38"/>
        <v>0</v>
      </c>
      <c r="X132" s="30">
        <f t="shared" si="22"/>
        <v>0</v>
      </c>
      <c r="Z132" s="30">
        <f t="shared" si="39"/>
        <v>536363.63636363635</v>
      </c>
    </row>
    <row r="133" spans="2:26" x14ac:dyDescent="0.2">
      <c r="B133" s="34">
        <f t="shared" si="40"/>
        <v>43176</v>
      </c>
      <c r="C133" s="30" t="str">
        <f t="shared" si="23"/>
        <v>Sat</v>
      </c>
      <c r="D133" s="30">
        <f t="shared" si="24"/>
        <v>0</v>
      </c>
      <c r="E133" s="30">
        <f t="shared" si="25"/>
        <v>3</v>
      </c>
      <c r="F133" s="30">
        <f t="shared" si="26"/>
        <v>17</v>
      </c>
      <c r="G133" s="30">
        <f t="shared" si="27"/>
        <v>15</v>
      </c>
      <c r="H133" s="30">
        <f t="shared" si="28"/>
        <v>12</v>
      </c>
      <c r="I133" s="30">
        <f t="shared" si="29"/>
        <v>3</v>
      </c>
      <c r="J133" s="30">
        <f t="shared" si="30"/>
        <v>0</v>
      </c>
      <c r="L133" s="31">
        <f t="shared" si="41"/>
        <v>700000</v>
      </c>
      <c r="M133" s="30">
        <f t="shared" si="31"/>
        <v>0</v>
      </c>
      <c r="N133" s="30">
        <f t="shared" si="32"/>
        <v>180000</v>
      </c>
      <c r="O133" s="30">
        <f t="shared" si="33"/>
        <v>0</v>
      </c>
      <c r="P133" s="30">
        <f t="shared" si="34"/>
        <v>0</v>
      </c>
      <c r="R133" s="30">
        <f t="shared" si="35"/>
        <v>356363.63636363635</v>
      </c>
      <c r="S133" s="30">
        <f t="shared" si="36"/>
        <v>0</v>
      </c>
      <c r="T133" s="30">
        <f t="shared" si="37"/>
        <v>0</v>
      </c>
      <c r="V133" s="30">
        <f t="shared" si="38"/>
        <v>0</v>
      </c>
      <c r="X133" s="30">
        <f t="shared" si="22"/>
        <v>0</v>
      </c>
      <c r="Z133" s="30">
        <f t="shared" si="39"/>
        <v>0</v>
      </c>
    </row>
    <row r="134" spans="2:26" x14ac:dyDescent="0.2">
      <c r="B134" s="34">
        <f t="shared" si="40"/>
        <v>43177</v>
      </c>
      <c r="C134" s="30" t="str">
        <f t="shared" si="23"/>
        <v>Sun</v>
      </c>
      <c r="D134" s="30">
        <f t="shared" si="24"/>
        <v>0</v>
      </c>
      <c r="E134" s="30">
        <f t="shared" si="25"/>
        <v>3</v>
      </c>
      <c r="F134" s="30">
        <f t="shared" si="26"/>
        <v>18</v>
      </c>
      <c r="G134" s="30">
        <f t="shared" si="27"/>
        <v>14</v>
      </c>
      <c r="H134" s="30">
        <f t="shared" si="28"/>
        <v>12</v>
      </c>
      <c r="I134" s="30">
        <f t="shared" si="29"/>
        <v>3</v>
      </c>
      <c r="J134" s="30">
        <f t="shared" si="30"/>
        <v>7093000</v>
      </c>
      <c r="L134" s="31">
        <f t="shared" si="41"/>
        <v>1050000</v>
      </c>
      <c r="M134" s="30">
        <f t="shared" si="31"/>
        <v>0</v>
      </c>
      <c r="N134" s="30">
        <f t="shared" si="32"/>
        <v>360000</v>
      </c>
      <c r="O134" s="30">
        <f t="shared" si="33"/>
        <v>0</v>
      </c>
      <c r="P134" s="30">
        <f t="shared" si="34"/>
        <v>0</v>
      </c>
      <c r="R134" s="30">
        <f t="shared" si="35"/>
        <v>356363.63636363635</v>
      </c>
      <c r="S134" s="30">
        <f t="shared" si="36"/>
        <v>0</v>
      </c>
      <c r="T134" s="30">
        <f t="shared" si="37"/>
        <v>0</v>
      </c>
      <c r="V134" s="30">
        <f t="shared" si="38"/>
        <v>0</v>
      </c>
      <c r="X134" s="30">
        <f t="shared" si="22"/>
        <v>0</v>
      </c>
      <c r="Z134" s="30">
        <f t="shared" si="39"/>
        <v>7093000</v>
      </c>
    </row>
    <row r="135" spans="2:26" x14ac:dyDescent="0.2">
      <c r="B135" s="34">
        <f t="shared" si="40"/>
        <v>43178</v>
      </c>
      <c r="C135" s="30" t="str">
        <f t="shared" si="23"/>
        <v>Mon</v>
      </c>
      <c r="D135" s="30">
        <f t="shared" si="24"/>
        <v>1</v>
      </c>
      <c r="E135" s="30">
        <f t="shared" si="25"/>
        <v>3</v>
      </c>
      <c r="F135" s="30">
        <f t="shared" si="26"/>
        <v>19</v>
      </c>
      <c r="G135" s="30">
        <f t="shared" si="27"/>
        <v>13</v>
      </c>
      <c r="H135" s="30">
        <f t="shared" si="28"/>
        <v>13</v>
      </c>
      <c r="I135" s="30">
        <f t="shared" si="29"/>
        <v>3</v>
      </c>
      <c r="J135" s="30">
        <f t="shared" si="30"/>
        <v>0</v>
      </c>
      <c r="L135" s="31">
        <f t="shared" si="41"/>
        <v>1400000</v>
      </c>
      <c r="M135" s="30">
        <f t="shared" si="31"/>
        <v>0</v>
      </c>
      <c r="N135" s="30">
        <f t="shared" si="32"/>
        <v>0</v>
      </c>
      <c r="O135" s="30">
        <f t="shared" si="33"/>
        <v>540000</v>
      </c>
      <c r="P135" s="30">
        <f t="shared" si="34"/>
        <v>0</v>
      </c>
      <c r="R135" s="30">
        <f t="shared" si="35"/>
        <v>356363.63636363635</v>
      </c>
      <c r="S135" s="30">
        <f t="shared" si="36"/>
        <v>356363.63636363635</v>
      </c>
      <c r="T135" s="30">
        <f t="shared" si="37"/>
        <v>0</v>
      </c>
      <c r="V135" s="30">
        <f t="shared" si="38"/>
        <v>0</v>
      </c>
      <c r="X135" s="30">
        <f t="shared" si="22"/>
        <v>0</v>
      </c>
      <c r="Z135" s="30">
        <f t="shared" si="39"/>
        <v>896363.63636363635</v>
      </c>
    </row>
    <row r="136" spans="2:26" x14ac:dyDescent="0.2">
      <c r="B136" s="34">
        <f t="shared" si="40"/>
        <v>43179</v>
      </c>
      <c r="C136" s="30" t="str">
        <f t="shared" si="23"/>
        <v>Tue</v>
      </c>
      <c r="D136" s="30">
        <f t="shared" si="24"/>
        <v>1</v>
      </c>
      <c r="E136" s="30">
        <f t="shared" si="25"/>
        <v>3</v>
      </c>
      <c r="F136" s="30">
        <f t="shared" si="26"/>
        <v>20</v>
      </c>
      <c r="G136" s="30">
        <f t="shared" si="27"/>
        <v>12</v>
      </c>
      <c r="H136" s="30">
        <f t="shared" si="28"/>
        <v>14</v>
      </c>
      <c r="I136" s="30">
        <f t="shared" si="29"/>
        <v>3</v>
      </c>
      <c r="J136" s="30">
        <f t="shared" si="30"/>
        <v>0</v>
      </c>
      <c r="L136" s="31">
        <f t="shared" si="41"/>
        <v>1750000</v>
      </c>
      <c r="M136" s="30">
        <f t="shared" si="31"/>
        <v>0</v>
      </c>
      <c r="N136" s="30">
        <f t="shared" si="32"/>
        <v>0</v>
      </c>
      <c r="O136" s="30">
        <f t="shared" si="33"/>
        <v>180000</v>
      </c>
      <c r="P136" s="30">
        <f t="shared" si="34"/>
        <v>0</v>
      </c>
      <c r="R136" s="30">
        <f t="shared" si="35"/>
        <v>356363.63636363635</v>
      </c>
      <c r="S136" s="30">
        <f t="shared" si="36"/>
        <v>356363.63636363635</v>
      </c>
      <c r="T136" s="30">
        <f t="shared" si="37"/>
        <v>5340000</v>
      </c>
      <c r="V136" s="30">
        <f t="shared" si="38"/>
        <v>0</v>
      </c>
      <c r="X136" s="30">
        <f t="shared" si="22"/>
        <v>0</v>
      </c>
      <c r="Z136" s="30">
        <f t="shared" si="39"/>
        <v>5876363.6363636367</v>
      </c>
    </row>
    <row r="137" spans="2:26" x14ac:dyDescent="0.2">
      <c r="B137" s="34">
        <f t="shared" si="40"/>
        <v>43180</v>
      </c>
      <c r="C137" s="30" t="str">
        <f t="shared" si="23"/>
        <v>Wed</v>
      </c>
      <c r="D137" s="30">
        <f t="shared" si="24"/>
        <v>1</v>
      </c>
      <c r="E137" s="30">
        <f t="shared" si="25"/>
        <v>3</v>
      </c>
      <c r="F137" s="30">
        <f t="shared" si="26"/>
        <v>21</v>
      </c>
      <c r="G137" s="30">
        <f t="shared" si="27"/>
        <v>11</v>
      </c>
      <c r="H137" s="30">
        <f t="shared" si="28"/>
        <v>15</v>
      </c>
      <c r="I137" s="30">
        <f t="shared" si="29"/>
        <v>3</v>
      </c>
      <c r="J137" s="30">
        <f t="shared" si="30"/>
        <v>0</v>
      </c>
      <c r="L137" s="31">
        <f t="shared" si="41"/>
        <v>2100000</v>
      </c>
      <c r="M137" s="30">
        <f t="shared" si="31"/>
        <v>0</v>
      </c>
      <c r="N137" s="30">
        <f t="shared" si="32"/>
        <v>0</v>
      </c>
      <c r="O137" s="30">
        <f t="shared" si="33"/>
        <v>180000</v>
      </c>
      <c r="P137" s="30">
        <f t="shared" si="34"/>
        <v>0</v>
      </c>
      <c r="R137" s="30">
        <f t="shared" si="35"/>
        <v>356363.63636363635</v>
      </c>
      <c r="S137" s="30">
        <f t="shared" si="36"/>
        <v>356363.63636363635</v>
      </c>
      <c r="T137" s="30">
        <f t="shared" si="37"/>
        <v>0</v>
      </c>
      <c r="V137" s="30">
        <f t="shared" si="38"/>
        <v>0</v>
      </c>
      <c r="X137" s="30">
        <f t="shared" si="22"/>
        <v>1790000</v>
      </c>
      <c r="Z137" s="30">
        <f t="shared" si="39"/>
        <v>2326363.6363636362</v>
      </c>
    </row>
    <row r="138" spans="2:26" x14ac:dyDescent="0.2">
      <c r="B138" s="34">
        <f t="shared" si="40"/>
        <v>43181</v>
      </c>
      <c r="C138" s="30" t="str">
        <f t="shared" si="23"/>
        <v>Thu</v>
      </c>
      <c r="D138" s="30">
        <f t="shared" si="24"/>
        <v>1</v>
      </c>
      <c r="E138" s="30">
        <f t="shared" si="25"/>
        <v>3</v>
      </c>
      <c r="F138" s="30">
        <f t="shared" si="26"/>
        <v>22</v>
      </c>
      <c r="G138" s="30">
        <f t="shared" si="27"/>
        <v>10</v>
      </c>
      <c r="H138" s="30">
        <f t="shared" si="28"/>
        <v>16</v>
      </c>
      <c r="I138" s="30">
        <f t="shared" si="29"/>
        <v>4</v>
      </c>
      <c r="J138" s="30">
        <f t="shared" si="30"/>
        <v>0</v>
      </c>
      <c r="L138" s="31">
        <f t="shared" si="41"/>
        <v>2450000</v>
      </c>
      <c r="M138" s="30">
        <f t="shared" si="31"/>
        <v>0</v>
      </c>
      <c r="N138" s="30">
        <f t="shared" si="32"/>
        <v>0</v>
      </c>
      <c r="O138" s="30">
        <f t="shared" si="33"/>
        <v>180000</v>
      </c>
      <c r="P138" s="30">
        <f t="shared" si="34"/>
        <v>0</v>
      </c>
      <c r="R138" s="30">
        <f t="shared" si="35"/>
        <v>356363.63636363635</v>
      </c>
      <c r="S138" s="30">
        <f t="shared" si="36"/>
        <v>356363.63636363635</v>
      </c>
      <c r="T138" s="30">
        <f t="shared" si="37"/>
        <v>0</v>
      </c>
      <c r="V138" s="30">
        <f t="shared" si="38"/>
        <v>0</v>
      </c>
      <c r="X138" s="30">
        <f t="shared" si="22"/>
        <v>0</v>
      </c>
      <c r="Z138" s="30">
        <f t="shared" si="39"/>
        <v>536363.63636363635</v>
      </c>
    </row>
    <row r="139" spans="2:26" x14ac:dyDescent="0.2">
      <c r="B139" s="34">
        <f t="shared" si="40"/>
        <v>43182</v>
      </c>
      <c r="C139" s="30" t="str">
        <f t="shared" si="23"/>
        <v>Fri</v>
      </c>
      <c r="D139" s="30">
        <f t="shared" si="24"/>
        <v>1</v>
      </c>
      <c r="E139" s="30">
        <f t="shared" si="25"/>
        <v>3</v>
      </c>
      <c r="F139" s="30">
        <f t="shared" si="26"/>
        <v>23</v>
      </c>
      <c r="G139" s="30">
        <f t="shared" si="27"/>
        <v>9</v>
      </c>
      <c r="H139" s="30">
        <f t="shared" si="28"/>
        <v>17</v>
      </c>
      <c r="I139" s="30">
        <f t="shared" si="29"/>
        <v>4</v>
      </c>
      <c r="J139" s="30">
        <f t="shared" si="30"/>
        <v>4671000</v>
      </c>
      <c r="L139" s="31">
        <f t="shared" si="41"/>
        <v>2800000</v>
      </c>
      <c r="M139" s="30">
        <f t="shared" si="31"/>
        <v>0</v>
      </c>
      <c r="N139" s="30">
        <f t="shared" si="32"/>
        <v>0</v>
      </c>
      <c r="O139" s="30">
        <f t="shared" si="33"/>
        <v>180000</v>
      </c>
      <c r="P139" s="30">
        <f t="shared" si="34"/>
        <v>0</v>
      </c>
      <c r="R139" s="30">
        <f t="shared" si="35"/>
        <v>356363.63636363635</v>
      </c>
      <c r="S139" s="30">
        <f t="shared" si="36"/>
        <v>356363.63636363635</v>
      </c>
      <c r="T139" s="30">
        <f t="shared" si="37"/>
        <v>0</v>
      </c>
      <c r="V139" s="30">
        <f t="shared" si="38"/>
        <v>0</v>
      </c>
      <c r="X139" s="30">
        <f t="shared" si="22"/>
        <v>0</v>
      </c>
      <c r="Z139" s="30">
        <f t="shared" si="39"/>
        <v>5207363.6363636367</v>
      </c>
    </row>
    <row r="140" spans="2:26" x14ac:dyDescent="0.2">
      <c r="B140" s="34">
        <f t="shared" si="40"/>
        <v>43183</v>
      </c>
      <c r="C140" s="30" t="str">
        <f t="shared" si="23"/>
        <v>Sat</v>
      </c>
      <c r="D140" s="30">
        <f t="shared" si="24"/>
        <v>0</v>
      </c>
      <c r="E140" s="30">
        <f t="shared" si="25"/>
        <v>3</v>
      </c>
      <c r="F140" s="30">
        <f t="shared" si="26"/>
        <v>24</v>
      </c>
      <c r="G140" s="30">
        <f t="shared" si="27"/>
        <v>8</v>
      </c>
      <c r="H140" s="30">
        <f t="shared" si="28"/>
        <v>17</v>
      </c>
      <c r="I140" s="30">
        <f t="shared" si="29"/>
        <v>4</v>
      </c>
      <c r="J140" s="30">
        <f t="shared" si="30"/>
        <v>0</v>
      </c>
      <c r="L140" s="31">
        <f t="shared" si="41"/>
        <v>3150000</v>
      </c>
      <c r="M140" s="30">
        <f t="shared" si="31"/>
        <v>0</v>
      </c>
      <c r="N140" s="30">
        <f t="shared" si="32"/>
        <v>180000</v>
      </c>
      <c r="O140" s="30">
        <f t="shared" si="33"/>
        <v>0</v>
      </c>
      <c r="P140" s="30">
        <f t="shared" si="34"/>
        <v>0</v>
      </c>
      <c r="R140" s="30">
        <f t="shared" si="35"/>
        <v>356363.63636363635</v>
      </c>
      <c r="S140" s="30">
        <f t="shared" si="36"/>
        <v>0</v>
      </c>
      <c r="T140" s="30">
        <f t="shared" si="37"/>
        <v>0</v>
      </c>
      <c r="V140" s="30">
        <f t="shared" si="38"/>
        <v>0</v>
      </c>
      <c r="X140" s="30">
        <f t="shared" si="22"/>
        <v>0</v>
      </c>
      <c r="Z140" s="30">
        <f t="shared" si="39"/>
        <v>0</v>
      </c>
    </row>
    <row r="141" spans="2:26" x14ac:dyDescent="0.2">
      <c r="B141" s="34">
        <f t="shared" si="40"/>
        <v>43184</v>
      </c>
      <c r="C141" s="30" t="str">
        <f t="shared" si="23"/>
        <v>Sun</v>
      </c>
      <c r="D141" s="30">
        <f t="shared" si="24"/>
        <v>0</v>
      </c>
      <c r="E141" s="30">
        <f t="shared" si="25"/>
        <v>3</v>
      </c>
      <c r="F141" s="30">
        <f t="shared" si="26"/>
        <v>25</v>
      </c>
      <c r="G141" s="30">
        <f t="shared" si="27"/>
        <v>7</v>
      </c>
      <c r="H141" s="30">
        <f t="shared" si="28"/>
        <v>17</v>
      </c>
      <c r="I141" s="30">
        <f t="shared" si="29"/>
        <v>4</v>
      </c>
      <c r="J141" s="30">
        <f t="shared" si="30"/>
        <v>0</v>
      </c>
      <c r="L141" s="31">
        <f t="shared" si="41"/>
        <v>3500000</v>
      </c>
      <c r="M141" s="30">
        <f t="shared" si="31"/>
        <v>0</v>
      </c>
      <c r="N141" s="30">
        <f t="shared" si="32"/>
        <v>360000</v>
      </c>
      <c r="O141" s="30">
        <f t="shared" si="33"/>
        <v>0</v>
      </c>
      <c r="P141" s="30">
        <f t="shared" si="34"/>
        <v>0</v>
      </c>
      <c r="R141" s="30">
        <f t="shared" si="35"/>
        <v>356363.63636363635</v>
      </c>
      <c r="S141" s="30">
        <f t="shared" si="36"/>
        <v>0</v>
      </c>
      <c r="T141" s="30">
        <f t="shared" si="37"/>
        <v>0</v>
      </c>
      <c r="V141" s="30">
        <f t="shared" si="38"/>
        <v>0</v>
      </c>
      <c r="X141" s="30">
        <f t="shared" si="22"/>
        <v>0</v>
      </c>
      <c r="Z141" s="30">
        <f t="shared" si="39"/>
        <v>0</v>
      </c>
    </row>
    <row r="142" spans="2:26" x14ac:dyDescent="0.2">
      <c r="B142" s="34">
        <f t="shared" si="40"/>
        <v>43185</v>
      </c>
      <c r="C142" s="30" t="str">
        <f t="shared" si="23"/>
        <v>Mon</v>
      </c>
      <c r="D142" s="30">
        <f t="shared" si="24"/>
        <v>1</v>
      </c>
      <c r="E142" s="30">
        <f t="shared" si="25"/>
        <v>3</v>
      </c>
      <c r="F142" s="30">
        <f t="shared" si="26"/>
        <v>26</v>
      </c>
      <c r="G142" s="30">
        <f t="shared" si="27"/>
        <v>6</v>
      </c>
      <c r="H142" s="30">
        <f t="shared" si="28"/>
        <v>18</v>
      </c>
      <c r="I142" s="30">
        <f t="shared" si="29"/>
        <v>4</v>
      </c>
      <c r="J142" s="30">
        <f t="shared" si="30"/>
        <v>0</v>
      </c>
      <c r="L142" s="31">
        <f t="shared" si="41"/>
        <v>3850000</v>
      </c>
      <c r="M142" s="30">
        <f t="shared" si="31"/>
        <v>0</v>
      </c>
      <c r="N142" s="30">
        <f t="shared" si="32"/>
        <v>0</v>
      </c>
      <c r="O142" s="30">
        <f t="shared" si="33"/>
        <v>540000</v>
      </c>
      <c r="P142" s="30">
        <f t="shared" si="34"/>
        <v>0</v>
      </c>
      <c r="R142" s="30">
        <f t="shared" si="35"/>
        <v>356363.63636363635</v>
      </c>
      <c r="S142" s="30">
        <f t="shared" si="36"/>
        <v>356363.63636363635</v>
      </c>
      <c r="T142" s="30">
        <f t="shared" si="37"/>
        <v>0</v>
      </c>
      <c r="V142" s="30">
        <f t="shared" si="38"/>
        <v>0</v>
      </c>
      <c r="X142" s="30">
        <f t="shared" si="22"/>
        <v>0</v>
      </c>
      <c r="Z142" s="30">
        <f t="shared" si="39"/>
        <v>896363.63636363635</v>
      </c>
    </row>
    <row r="143" spans="2:26" x14ac:dyDescent="0.2">
      <c r="B143" s="34">
        <f t="shared" si="40"/>
        <v>43186</v>
      </c>
      <c r="C143" s="30" t="str">
        <f t="shared" si="23"/>
        <v>Tue</v>
      </c>
      <c r="D143" s="30">
        <f t="shared" si="24"/>
        <v>1</v>
      </c>
      <c r="E143" s="30">
        <f t="shared" si="25"/>
        <v>3</v>
      </c>
      <c r="F143" s="30">
        <f t="shared" si="26"/>
        <v>27</v>
      </c>
      <c r="G143" s="30">
        <f t="shared" si="27"/>
        <v>5</v>
      </c>
      <c r="H143" s="30">
        <f t="shared" si="28"/>
        <v>19</v>
      </c>
      <c r="I143" s="30">
        <f t="shared" si="29"/>
        <v>4</v>
      </c>
      <c r="J143" s="30">
        <f t="shared" si="30"/>
        <v>0</v>
      </c>
      <c r="L143" s="31">
        <f t="shared" si="41"/>
        <v>4200000</v>
      </c>
      <c r="M143" s="30">
        <f t="shared" si="31"/>
        <v>0</v>
      </c>
      <c r="N143" s="30">
        <f t="shared" si="32"/>
        <v>0</v>
      </c>
      <c r="O143" s="30">
        <f t="shared" si="33"/>
        <v>180000</v>
      </c>
      <c r="P143" s="30">
        <f t="shared" si="34"/>
        <v>0</v>
      </c>
      <c r="R143" s="30">
        <f t="shared" si="35"/>
        <v>356363.63636363635</v>
      </c>
      <c r="S143" s="30">
        <f t="shared" si="36"/>
        <v>356363.63636363635</v>
      </c>
      <c r="T143" s="30">
        <f t="shared" si="37"/>
        <v>0</v>
      </c>
      <c r="V143" s="30">
        <f t="shared" si="38"/>
        <v>0</v>
      </c>
      <c r="X143" s="30">
        <f t="shared" si="22"/>
        <v>0</v>
      </c>
      <c r="Z143" s="30">
        <f t="shared" si="39"/>
        <v>536363.63636363635</v>
      </c>
    </row>
    <row r="144" spans="2:26" x14ac:dyDescent="0.2">
      <c r="B144" s="34">
        <f t="shared" si="40"/>
        <v>43187</v>
      </c>
      <c r="C144" s="30" t="str">
        <f t="shared" si="23"/>
        <v>Wed</v>
      </c>
      <c r="D144" s="30">
        <f t="shared" si="24"/>
        <v>1</v>
      </c>
      <c r="E144" s="30">
        <f t="shared" si="25"/>
        <v>3</v>
      </c>
      <c r="F144" s="30">
        <f t="shared" si="26"/>
        <v>28</v>
      </c>
      <c r="G144" s="30">
        <f t="shared" si="27"/>
        <v>4</v>
      </c>
      <c r="H144" s="30">
        <f t="shared" si="28"/>
        <v>20</v>
      </c>
      <c r="I144" s="30">
        <f t="shared" si="29"/>
        <v>4</v>
      </c>
      <c r="J144" s="30">
        <f t="shared" si="30"/>
        <v>0</v>
      </c>
      <c r="L144" s="31">
        <f t="shared" si="41"/>
        <v>4550000</v>
      </c>
      <c r="M144" s="30">
        <f t="shared" si="31"/>
        <v>0</v>
      </c>
      <c r="N144" s="30">
        <f t="shared" si="32"/>
        <v>0</v>
      </c>
      <c r="O144" s="30">
        <f t="shared" si="33"/>
        <v>180000</v>
      </c>
      <c r="P144" s="30">
        <f t="shared" si="34"/>
        <v>0</v>
      </c>
      <c r="R144" s="30">
        <f t="shared" si="35"/>
        <v>356363.63636363635</v>
      </c>
      <c r="S144" s="30">
        <f t="shared" si="36"/>
        <v>356363.63636363635</v>
      </c>
      <c r="T144" s="30">
        <f t="shared" si="37"/>
        <v>0</v>
      </c>
      <c r="V144" s="30">
        <f t="shared" si="38"/>
        <v>0</v>
      </c>
      <c r="X144" s="30">
        <f t="shared" si="22"/>
        <v>0</v>
      </c>
      <c r="Z144" s="30">
        <f t="shared" si="39"/>
        <v>536363.63636363635</v>
      </c>
    </row>
    <row r="145" spans="2:26" x14ac:dyDescent="0.2">
      <c r="B145" s="34">
        <f t="shared" si="40"/>
        <v>43188</v>
      </c>
      <c r="C145" s="30" t="str">
        <f t="shared" si="23"/>
        <v>Thu</v>
      </c>
      <c r="D145" s="30">
        <f t="shared" si="24"/>
        <v>1</v>
      </c>
      <c r="E145" s="30">
        <f t="shared" si="25"/>
        <v>3</v>
      </c>
      <c r="F145" s="30">
        <f t="shared" si="26"/>
        <v>29</v>
      </c>
      <c r="G145" s="30">
        <f t="shared" si="27"/>
        <v>3</v>
      </c>
      <c r="H145" s="30">
        <f t="shared" si="28"/>
        <v>21</v>
      </c>
      <c r="I145" s="30">
        <f t="shared" si="29"/>
        <v>5</v>
      </c>
      <c r="J145" s="30">
        <f t="shared" si="30"/>
        <v>0</v>
      </c>
      <c r="L145" s="31">
        <f t="shared" si="41"/>
        <v>4900000</v>
      </c>
      <c r="M145" s="30">
        <f t="shared" si="31"/>
        <v>0</v>
      </c>
      <c r="N145" s="30">
        <f t="shared" si="32"/>
        <v>0</v>
      </c>
      <c r="O145" s="30">
        <f t="shared" si="33"/>
        <v>180000</v>
      </c>
      <c r="P145" s="30">
        <f t="shared" si="34"/>
        <v>0</v>
      </c>
      <c r="R145" s="30">
        <f t="shared" si="35"/>
        <v>356363.63636363635</v>
      </c>
      <c r="S145" s="30">
        <f t="shared" si="36"/>
        <v>356363.63636363635</v>
      </c>
      <c r="T145" s="30">
        <f t="shared" si="37"/>
        <v>0</v>
      </c>
      <c r="V145" s="30">
        <f t="shared" si="38"/>
        <v>0</v>
      </c>
      <c r="X145" s="30">
        <f t="shared" si="22"/>
        <v>1790000</v>
      </c>
      <c r="Z145" s="30">
        <f t="shared" si="39"/>
        <v>2326363.6363636362</v>
      </c>
    </row>
    <row r="146" spans="2:26" x14ac:dyDescent="0.2">
      <c r="B146" s="34">
        <f t="shared" si="40"/>
        <v>43189</v>
      </c>
      <c r="C146" s="30" t="str">
        <f t="shared" si="23"/>
        <v>Fri</v>
      </c>
      <c r="D146" s="30">
        <f t="shared" si="24"/>
        <v>1</v>
      </c>
      <c r="E146" s="30">
        <f t="shared" si="25"/>
        <v>3</v>
      </c>
      <c r="F146" s="30">
        <f t="shared" si="26"/>
        <v>30</v>
      </c>
      <c r="G146" s="30">
        <f t="shared" si="27"/>
        <v>2</v>
      </c>
      <c r="H146" s="30">
        <f t="shared" si="28"/>
        <v>22</v>
      </c>
      <c r="I146" s="30">
        <f t="shared" si="29"/>
        <v>5</v>
      </c>
      <c r="J146" s="30">
        <f t="shared" si="30"/>
        <v>0</v>
      </c>
      <c r="L146" s="31">
        <f t="shared" si="41"/>
        <v>5250000</v>
      </c>
      <c r="M146" s="30">
        <f t="shared" si="31"/>
        <v>0</v>
      </c>
      <c r="N146" s="30">
        <f t="shared" si="32"/>
        <v>0</v>
      </c>
      <c r="O146" s="30">
        <f t="shared" si="33"/>
        <v>180000</v>
      </c>
      <c r="P146" s="30">
        <f t="shared" si="34"/>
        <v>0</v>
      </c>
      <c r="R146" s="30">
        <f t="shared" si="35"/>
        <v>356363.63636363635</v>
      </c>
      <c r="S146" s="30">
        <f t="shared" si="36"/>
        <v>356363.63636363635</v>
      </c>
      <c r="T146" s="30">
        <f t="shared" si="37"/>
        <v>0</v>
      </c>
      <c r="V146" s="30">
        <f t="shared" si="38"/>
        <v>0</v>
      </c>
      <c r="X146" s="30">
        <f t="shared" si="22"/>
        <v>0</v>
      </c>
      <c r="Z146" s="30">
        <f t="shared" si="39"/>
        <v>536363.63636363635</v>
      </c>
    </row>
    <row r="147" spans="2:26" x14ac:dyDescent="0.2">
      <c r="B147" s="34">
        <f t="shared" si="40"/>
        <v>43190</v>
      </c>
      <c r="C147" s="30" t="str">
        <f t="shared" si="23"/>
        <v>Sat</v>
      </c>
      <c r="D147" s="30">
        <f t="shared" si="24"/>
        <v>0</v>
      </c>
      <c r="E147" s="30">
        <f t="shared" si="25"/>
        <v>3</v>
      </c>
      <c r="F147" s="30">
        <f t="shared" si="26"/>
        <v>31</v>
      </c>
      <c r="G147" s="30">
        <f t="shared" si="27"/>
        <v>1</v>
      </c>
      <c r="H147" s="30">
        <f t="shared" si="28"/>
        <v>22</v>
      </c>
      <c r="I147" s="30">
        <f t="shared" si="29"/>
        <v>5</v>
      </c>
      <c r="J147" s="30">
        <f t="shared" si="30"/>
        <v>0</v>
      </c>
      <c r="L147" s="31">
        <f t="shared" si="41"/>
        <v>5600000</v>
      </c>
      <c r="M147" s="30">
        <f t="shared" si="31"/>
        <v>0</v>
      </c>
      <c r="N147" s="30">
        <f t="shared" si="32"/>
        <v>180000</v>
      </c>
      <c r="O147" s="30">
        <f t="shared" si="33"/>
        <v>0</v>
      </c>
      <c r="P147" s="30">
        <f t="shared" si="34"/>
        <v>0</v>
      </c>
      <c r="R147" s="30">
        <f t="shared" si="35"/>
        <v>356363.63636363635</v>
      </c>
      <c r="S147" s="30">
        <f t="shared" si="36"/>
        <v>0</v>
      </c>
      <c r="T147" s="30">
        <f t="shared" si="37"/>
        <v>0</v>
      </c>
      <c r="V147" s="30">
        <f t="shared" si="38"/>
        <v>0</v>
      </c>
      <c r="X147" s="30">
        <f t="shared" si="22"/>
        <v>0</v>
      </c>
      <c r="Z147" s="30">
        <f t="shared" si="39"/>
        <v>0</v>
      </c>
    </row>
    <row r="148" spans="2:26" x14ac:dyDescent="0.2">
      <c r="B148" s="34">
        <f t="shared" si="40"/>
        <v>43191</v>
      </c>
      <c r="C148" s="30" t="str">
        <f t="shared" si="23"/>
        <v>Sun</v>
      </c>
      <c r="D148" s="30">
        <f t="shared" si="24"/>
        <v>0</v>
      </c>
      <c r="E148" s="30">
        <f t="shared" si="25"/>
        <v>4</v>
      </c>
      <c r="F148" s="30">
        <f t="shared" si="26"/>
        <v>1</v>
      </c>
      <c r="G148" s="30">
        <f t="shared" si="27"/>
        <v>30</v>
      </c>
      <c r="H148" s="30">
        <f t="shared" si="28"/>
        <v>0</v>
      </c>
      <c r="I148" s="30">
        <f t="shared" si="29"/>
        <v>0</v>
      </c>
      <c r="J148" s="30">
        <f t="shared" si="30"/>
        <v>0</v>
      </c>
      <c r="L148" s="31">
        <f t="shared" si="41"/>
        <v>5950000</v>
      </c>
      <c r="M148" s="30">
        <f t="shared" si="31"/>
        <v>0</v>
      </c>
      <c r="N148" s="30">
        <f t="shared" si="32"/>
        <v>360000</v>
      </c>
      <c r="O148" s="30">
        <f t="shared" si="33"/>
        <v>0</v>
      </c>
      <c r="P148" s="30">
        <f t="shared" si="34"/>
        <v>0</v>
      </c>
      <c r="R148" s="30">
        <f t="shared" si="35"/>
        <v>373333.33333333331</v>
      </c>
      <c r="S148" s="30">
        <f t="shared" si="36"/>
        <v>0</v>
      </c>
      <c r="T148" s="30">
        <f t="shared" si="37"/>
        <v>0</v>
      </c>
      <c r="V148" s="30">
        <f t="shared" si="38"/>
        <v>0</v>
      </c>
      <c r="X148" s="30">
        <f t="shared" si="22"/>
        <v>0</v>
      </c>
      <c r="Z148" s="30">
        <f t="shared" si="39"/>
        <v>0</v>
      </c>
    </row>
    <row r="149" spans="2:26" x14ac:dyDescent="0.2">
      <c r="B149" s="34">
        <f t="shared" si="40"/>
        <v>43192</v>
      </c>
      <c r="C149" s="30" t="str">
        <f t="shared" si="23"/>
        <v>Mon</v>
      </c>
      <c r="D149" s="30">
        <f t="shared" si="24"/>
        <v>1</v>
      </c>
      <c r="E149" s="30">
        <f t="shared" si="25"/>
        <v>4</v>
      </c>
      <c r="F149" s="30">
        <f t="shared" si="26"/>
        <v>2</v>
      </c>
      <c r="G149" s="30">
        <f t="shared" si="27"/>
        <v>29</v>
      </c>
      <c r="H149" s="30">
        <f t="shared" si="28"/>
        <v>1</v>
      </c>
      <c r="I149" s="30">
        <f t="shared" si="29"/>
        <v>0</v>
      </c>
      <c r="J149" s="30">
        <f t="shared" si="30"/>
        <v>0</v>
      </c>
      <c r="L149" s="31">
        <f t="shared" si="41"/>
        <v>6300000</v>
      </c>
      <c r="M149" s="30">
        <f t="shared" si="31"/>
        <v>0</v>
      </c>
      <c r="N149" s="30">
        <f t="shared" si="32"/>
        <v>0</v>
      </c>
      <c r="O149" s="30">
        <f t="shared" si="33"/>
        <v>540000</v>
      </c>
      <c r="P149" s="30">
        <f t="shared" si="34"/>
        <v>0</v>
      </c>
      <c r="R149" s="30">
        <f t="shared" si="35"/>
        <v>373333.33333333331</v>
      </c>
      <c r="S149" s="30">
        <f t="shared" si="36"/>
        <v>373333.33333333331</v>
      </c>
      <c r="T149" s="30">
        <f t="shared" si="37"/>
        <v>0</v>
      </c>
      <c r="V149" s="30">
        <f t="shared" si="38"/>
        <v>9230000</v>
      </c>
      <c r="X149" s="30">
        <f t="shared" si="22"/>
        <v>0</v>
      </c>
      <c r="Z149" s="30">
        <f t="shared" si="39"/>
        <v>10143333.333333334</v>
      </c>
    </row>
    <row r="150" spans="2:26" x14ac:dyDescent="0.2">
      <c r="B150" s="34">
        <f t="shared" si="40"/>
        <v>43193</v>
      </c>
      <c r="C150" s="30" t="str">
        <f t="shared" si="23"/>
        <v>Tue</v>
      </c>
      <c r="D150" s="30">
        <f t="shared" si="24"/>
        <v>1</v>
      </c>
      <c r="E150" s="30">
        <f t="shared" si="25"/>
        <v>4</v>
      </c>
      <c r="F150" s="30">
        <f t="shared" si="26"/>
        <v>3</v>
      </c>
      <c r="G150" s="30">
        <f t="shared" si="27"/>
        <v>28</v>
      </c>
      <c r="H150" s="30">
        <f t="shared" si="28"/>
        <v>2</v>
      </c>
      <c r="I150" s="30">
        <f t="shared" si="29"/>
        <v>0</v>
      </c>
      <c r="J150" s="30">
        <f t="shared" si="30"/>
        <v>0</v>
      </c>
      <c r="L150" s="31">
        <f t="shared" si="41"/>
        <v>6650000</v>
      </c>
      <c r="M150" s="30">
        <f t="shared" si="31"/>
        <v>0</v>
      </c>
      <c r="N150" s="30">
        <f t="shared" si="32"/>
        <v>0</v>
      </c>
      <c r="O150" s="30">
        <f t="shared" si="33"/>
        <v>180000</v>
      </c>
      <c r="P150" s="30">
        <f t="shared" si="34"/>
        <v>0</v>
      </c>
      <c r="R150" s="30">
        <f t="shared" si="35"/>
        <v>373333.33333333331</v>
      </c>
      <c r="S150" s="30">
        <f t="shared" si="36"/>
        <v>373333.33333333331</v>
      </c>
      <c r="T150" s="30">
        <f t="shared" si="37"/>
        <v>0</v>
      </c>
      <c r="V150" s="30">
        <f t="shared" si="38"/>
        <v>0</v>
      </c>
      <c r="X150" s="30">
        <f t="shared" si="22"/>
        <v>1790000</v>
      </c>
      <c r="Z150" s="30">
        <f t="shared" si="39"/>
        <v>2343333.333333333</v>
      </c>
    </row>
    <row r="151" spans="2:26" x14ac:dyDescent="0.2">
      <c r="B151" s="34">
        <f t="shared" si="40"/>
        <v>43194</v>
      </c>
      <c r="C151" s="30" t="str">
        <f t="shared" si="23"/>
        <v>Wed</v>
      </c>
      <c r="D151" s="30">
        <f t="shared" si="24"/>
        <v>1</v>
      </c>
      <c r="E151" s="30">
        <f t="shared" si="25"/>
        <v>4</v>
      </c>
      <c r="F151" s="30">
        <f t="shared" si="26"/>
        <v>4</v>
      </c>
      <c r="G151" s="30">
        <f t="shared" si="27"/>
        <v>27</v>
      </c>
      <c r="H151" s="30">
        <f t="shared" si="28"/>
        <v>3</v>
      </c>
      <c r="I151" s="30">
        <f t="shared" si="29"/>
        <v>0</v>
      </c>
      <c r="J151" s="30">
        <f t="shared" si="30"/>
        <v>0</v>
      </c>
      <c r="L151" s="31">
        <f t="shared" si="41"/>
        <v>7000000</v>
      </c>
      <c r="M151" s="30">
        <f t="shared" si="31"/>
        <v>0</v>
      </c>
      <c r="N151" s="30">
        <f t="shared" si="32"/>
        <v>0</v>
      </c>
      <c r="O151" s="30">
        <f t="shared" si="33"/>
        <v>180000</v>
      </c>
      <c r="P151" s="30">
        <f t="shared" si="34"/>
        <v>0</v>
      </c>
      <c r="R151" s="30">
        <f t="shared" si="35"/>
        <v>373333.33333333331</v>
      </c>
      <c r="S151" s="30">
        <f t="shared" si="36"/>
        <v>373333.33333333331</v>
      </c>
      <c r="T151" s="30">
        <f t="shared" si="37"/>
        <v>0</v>
      </c>
      <c r="V151" s="30">
        <f t="shared" si="38"/>
        <v>0</v>
      </c>
      <c r="X151" s="30">
        <f t="shared" si="22"/>
        <v>0</v>
      </c>
      <c r="Z151" s="30">
        <f t="shared" si="39"/>
        <v>553333.33333333326</v>
      </c>
    </row>
    <row r="152" spans="2:26" x14ac:dyDescent="0.2">
      <c r="B152" s="34">
        <f t="shared" si="40"/>
        <v>43195</v>
      </c>
      <c r="C152" s="30" t="str">
        <f t="shared" si="23"/>
        <v>Thu</v>
      </c>
      <c r="D152" s="30">
        <f t="shared" si="24"/>
        <v>1</v>
      </c>
      <c r="E152" s="30">
        <f t="shared" si="25"/>
        <v>4</v>
      </c>
      <c r="F152" s="30">
        <f t="shared" si="26"/>
        <v>5</v>
      </c>
      <c r="G152" s="30">
        <f t="shared" si="27"/>
        <v>26</v>
      </c>
      <c r="H152" s="30">
        <f t="shared" si="28"/>
        <v>4</v>
      </c>
      <c r="I152" s="30">
        <f t="shared" si="29"/>
        <v>1</v>
      </c>
      <c r="J152" s="30">
        <f t="shared" si="30"/>
        <v>1903000</v>
      </c>
      <c r="L152" s="31">
        <f t="shared" si="41"/>
        <v>7350000</v>
      </c>
      <c r="M152" s="30">
        <f t="shared" si="31"/>
        <v>0</v>
      </c>
      <c r="N152" s="30">
        <f t="shared" si="32"/>
        <v>0</v>
      </c>
      <c r="O152" s="30">
        <f t="shared" si="33"/>
        <v>180000</v>
      </c>
      <c r="P152" s="30">
        <f t="shared" si="34"/>
        <v>0</v>
      </c>
      <c r="R152" s="30">
        <f t="shared" si="35"/>
        <v>373333.33333333331</v>
      </c>
      <c r="S152" s="30">
        <f t="shared" si="36"/>
        <v>373333.33333333331</v>
      </c>
      <c r="T152" s="30">
        <f t="shared" si="37"/>
        <v>0</v>
      </c>
      <c r="V152" s="30">
        <f t="shared" si="38"/>
        <v>0</v>
      </c>
      <c r="X152" s="30">
        <f t="shared" si="22"/>
        <v>0</v>
      </c>
      <c r="Z152" s="30">
        <f t="shared" si="39"/>
        <v>2456333.3333333335</v>
      </c>
    </row>
    <row r="153" spans="2:26" x14ac:dyDescent="0.2">
      <c r="B153" s="34">
        <f t="shared" si="40"/>
        <v>43196</v>
      </c>
      <c r="C153" s="30" t="str">
        <f t="shared" si="23"/>
        <v>Fri</v>
      </c>
      <c r="D153" s="30">
        <f t="shared" si="24"/>
        <v>1</v>
      </c>
      <c r="E153" s="30">
        <f t="shared" si="25"/>
        <v>4</v>
      </c>
      <c r="F153" s="30">
        <f t="shared" si="26"/>
        <v>6</v>
      </c>
      <c r="G153" s="30">
        <f t="shared" si="27"/>
        <v>25</v>
      </c>
      <c r="H153" s="30">
        <f t="shared" si="28"/>
        <v>5</v>
      </c>
      <c r="I153" s="30">
        <f t="shared" si="29"/>
        <v>1</v>
      </c>
      <c r="J153" s="30">
        <f t="shared" si="30"/>
        <v>0</v>
      </c>
      <c r="L153" s="31">
        <f t="shared" si="41"/>
        <v>7700000</v>
      </c>
      <c r="M153" s="30">
        <f t="shared" si="31"/>
        <v>0</v>
      </c>
      <c r="N153" s="30">
        <f t="shared" si="32"/>
        <v>0</v>
      </c>
      <c r="O153" s="30">
        <f t="shared" si="33"/>
        <v>180000</v>
      </c>
      <c r="P153" s="30">
        <f t="shared" si="34"/>
        <v>0</v>
      </c>
      <c r="R153" s="30">
        <f t="shared" si="35"/>
        <v>373333.33333333331</v>
      </c>
      <c r="S153" s="30">
        <f t="shared" si="36"/>
        <v>373333.33333333331</v>
      </c>
      <c r="T153" s="30">
        <f t="shared" si="37"/>
        <v>5340000</v>
      </c>
      <c r="V153" s="30">
        <f t="shared" si="38"/>
        <v>0</v>
      </c>
      <c r="X153" s="30">
        <f t="shared" si="22"/>
        <v>0</v>
      </c>
      <c r="Z153" s="30">
        <f t="shared" si="39"/>
        <v>5893333.333333333</v>
      </c>
    </row>
    <row r="154" spans="2:26" x14ac:dyDescent="0.2">
      <c r="B154" s="34">
        <f t="shared" si="40"/>
        <v>43197</v>
      </c>
      <c r="C154" s="30" t="str">
        <f t="shared" si="23"/>
        <v>Sat</v>
      </c>
      <c r="D154" s="30">
        <f t="shared" si="24"/>
        <v>0</v>
      </c>
      <c r="E154" s="30">
        <f t="shared" si="25"/>
        <v>4</v>
      </c>
      <c r="F154" s="30">
        <f t="shared" si="26"/>
        <v>7</v>
      </c>
      <c r="G154" s="30">
        <f t="shared" si="27"/>
        <v>24</v>
      </c>
      <c r="H154" s="30">
        <f t="shared" si="28"/>
        <v>5</v>
      </c>
      <c r="I154" s="30">
        <f t="shared" si="29"/>
        <v>1</v>
      </c>
      <c r="J154" s="30">
        <f t="shared" si="30"/>
        <v>0</v>
      </c>
      <c r="L154" s="31">
        <f t="shared" si="41"/>
        <v>8050000</v>
      </c>
      <c r="M154" s="30">
        <f t="shared" si="31"/>
        <v>0</v>
      </c>
      <c r="N154" s="30">
        <f t="shared" si="32"/>
        <v>180000</v>
      </c>
      <c r="O154" s="30">
        <f t="shared" si="33"/>
        <v>0</v>
      </c>
      <c r="P154" s="30">
        <f t="shared" si="34"/>
        <v>0</v>
      </c>
      <c r="R154" s="30">
        <f t="shared" si="35"/>
        <v>373333.33333333331</v>
      </c>
      <c r="S154" s="30">
        <f t="shared" si="36"/>
        <v>0</v>
      </c>
      <c r="T154" s="30">
        <f t="shared" si="37"/>
        <v>0</v>
      </c>
      <c r="V154" s="30">
        <f t="shared" si="38"/>
        <v>0</v>
      </c>
      <c r="X154" s="30">
        <f t="shared" si="22"/>
        <v>0</v>
      </c>
      <c r="Z154" s="30">
        <f t="shared" si="39"/>
        <v>0</v>
      </c>
    </row>
    <row r="155" spans="2:26" x14ac:dyDescent="0.2">
      <c r="B155" s="34">
        <f t="shared" si="40"/>
        <v>43198</v>
      </c>
      <c r="C155" s="30" t="str">
        <f t="shared" si="23"/>
        <v>Sun</v>
      </c>
      <c r="D155" s="30">
        <f t="shared" si="24"/>
        <v>0</v>
      </c>
      <c r="E155" s="30">
        <f t="shared" si="25"/>
        <v>4</v>
      </c>
      <c r="F155" s="30">
        <f t="shared" si="26"/>
        <v>8</v>
      </c>
      <c r="G155" s="30">
        <f t="shared" si="27"/>
        <v>23</v>
      </c>
      <c r="H155" s="30">
        <f t="shared" si="28"/>
        <v>5</v>
      </c>
      <c r="I155" s="30">
        <f t="shared" si="29"/>
        <v>1</v>
      </c>
      <c r="J155" s="30">
        <f t="shared" si="30"/>
        <v>0</v>
      </c>
      <c r="L155" s="31">
        <f t="shared" si="41"/>
        <v>8400000</v>
      </c>
      <c r="M155" s="30">
        <f t="shared" si="31"/>
        <v>0</v>
      </c>
      <c r="N155" s="30">
        <f t="shared" si="32"/>
        <v>360000</v>
      </c>
      <c r="O155" s="30">
        <f t="shared" si="33"/>
        <v>0</v>
      </c>
      <c r="P155" s="30">
        <f t="shared" si="34"/>
        <v>0</v>
      </c>
      <c r="R155" s="30">
        <f t="shared" si="35"/>
        <v>373333.33333333331</v>
      </c>
      <c r="S155" s="30">
        <f t="shared" si="36"/>
        <v>0</v>
      </c>
      <c r="T155" s="30">
        <f t="shared" si="37"/>
        <v>0</v>
      </c>
      <c r="V155" s="30">
        <f t="shared" si="38"/>
        <v>0</v>
      </c>
      <c r="X155" s="30">
        <f t="shared" ref="X155:X218" si="42">IF(OR(
(C156=$Y$16)*(F156&lt;=10),
(C155=$Y$16)*(F155&gt;10)*(G155&gt;10),
(C154=$Y$16)*(G154&lt;=10)
),$Y$14,0)</f>
        <v>0</v>
      </c>
      <c r="Z155" s="30">
        <f t="shared" si="39"/>
        <v>0</v>
      </c>
    </row>
    <row r="156" spans="2:26" x14ac:dyDescent="0.2">
      <c r="B156" s="34">
        <f t="shared" si="40"/>
        <v>43199</v>
      </c>
      <c r="C156" s="30" t="str">
        <f t="shared" ref="C156:C219" si="43">TEXT(B156,"ddd")</f>
        <v>Mon</v>
      </c>
      <c r="D156" s="30">
        <f t="shared" ref="D156:D219" si="44">1-(C156="Sat")-(C156="Sun")</f>
        <v>1</v>
      </c>
      <c r="E156" s="30">
        <f t="shared" ref="E156:E219" si="45">MONTH(B156)</f>
        <v>4</v>
      </c>
      <c r="F156" s="30">
        <f t="shared" ref="F156:F219" si="46">DAY(B156)</f>
        <v>9</v>
      </c>
      <c r="G156" s="30">
        <f t="shared" ref="G156:G219" si="47">IF(E156=E155,G155-1,EOMONTH(B156,0)-B156+1)</f>
        <v>22</v>
      </c>
      <c r="H156" s="30">
        <f t="shared" ref="H156:H219" si="48">D156+IF(E156=E155,H155)</f>
        <v>6</v>
      </c>
      <c r="I156" s="30">
        <f t="shared" ref="I156:I219" si="49">(C156="Thu")+IF(E156=E155,I155,0)</f>
        <v>1</v>
      </c>
      <c r="J156" s="30">
        <f t="shared" ref="J156:J219" si="50">$K$14*SUMIFS($K$17:$K$20,$J$17:$J$20,$F156)</f>
        <v>0</v>
      </c>
      <c r="L156" s="31">
        <f t="shared" si="41"/>
        <v>8750000</v>
      </c>
      <c r="M156" s="30">
        <f t="shared" ref="M156:M219" si="51">IF(L156=0,L155+M$14,0)</f>
        <v>0</v>
      </c>
      <c r="N156" s="30">
        <f t="shared" ref="N156:N219" si="52">IF(D156,0,SUM(N155,$O$14))</f>
        <v>0</v>
      </c>
      <c r="O156" s="30">
        <f t="shared" ref="O156:O219" si="53">IF(D156,SUM(O$14,N155),0)</f>
        <v>540000</v>
      </c>
      <c r="P156" s="30">
        <f t="shared" ref="P156:P219" si="54">IF(F156=15,$Q$14*(EOMONTH(B156,0)-EOMONTH(B156,-1)),0)</f>
        <v>0</v>
      </c>
      <c r="R156" s="30">
        <f t="shared" ref="R156:R219" si="55">IF(E156=E155,R155,$S$14*COUNTIFS($B$27:$B$458,"&gt;="&amp;$B156,$B$27:$B$458,"&lt;="&amp;EOMONTH(B156,0),$C$27:$C$458,$S$15)/SUMIFS($D$27:$D$458,$B$27:$B$458,"&gt;="&amp;$B156,$B$27:$B$458,"&lt;="&amp;EOMONTH(B156,0)))</f>
        <v>373333.33333333331</v>
      </c>
      <c r="S156" s="30">
        <f t="shared" ref="S156:S219" si="56">R156*D156</f>
        <v>373333.33333333331</v>
      </c>
      <c r="T156" s="30">
        <f t="shared" ref="T156:T219" si="57">IF(OR((C156="Fri")*(2-ISERROR(MATCH(F156+1,$T$18:$T$20,0))-ISERROR(MATCH(F156+2,$T$18:$T$20,0))),
(1-ISERROR(MATCH(F156,$T$18:$T$20,0)))*D156),$U$14,0)</f>
        <v>0</v>
      </c>
      <c r="V156" s="30">
        <f t="shared" ref="V156:V219" si="58">IF(MOD(E156,2)=0,H156=1,H156=3)*$W$14*D156</f>
        <v>0</v>
      </c>
      <c r="X156" s="30">
        <f t="shared" si="42"/>
        <v>0</v>
      </c>
      <c r="Z156" s="30">
        <f t="shared" ref="Z156:Z219" si="59">SUMIFS(J156:Y156,$J$26:$Y$26,"Payment")</f>
        <v>913333.33333333326</v>
      </c>
    </row>
    <row r="157" spans="2:26" x14ac:dyDescent="0.2">
      <c r="B157" s="34">
        <f t="shared" ref="B157:B220" si="60">+B156+1</f>
        <v>43200</v>
      </c>
      <c r="C157" s="30" t="str">
        <f t="shared" si="43"/>
        <v>Tue</v>
      </c>
      <c r="D157" s="30">
        <f t="shared" si="44"/>
        <v>1</v>
      </c>
      <c r="E157" s="30">
        <f t="shared" si="45"/>
        <v>4</v>
      </c>
      <c r="F157" s="30">
        <f t="shared" si="46"/>
        <v>10</v>
      </c>
      <c r="G157" s="30">
        <f t="shared" si="47"/>
        <v>21</v>
      </c>
      <c r="H157" s="30">
        <f t="shared" si="48"/>
        <v>7</v>
      </c>
      <c r="I157" s="30">
        <f t="shared" si="49"/>
        <v>1</v>
      </c>
      <c r="J157" s="30">
        <f t="shared" si="50"/>
        <v>3633000</v>
      </c>
      <c r="L157" s="31">
        <f t="shared" si="41"/>
        <v>9100000</v>
      </c>
      <c r="M157" s="30">
        <f t="shared" si="51"/>
        <v>0</v>
      </c>
      <c r="N157" s="30">
        <f t="shared" si="52"/>
        <v>0</v>
      </c>
      <c r="O157" s="30">
        <f t="shared" si="53"/>
        <v>180000</v>
      </c>
      <c r="P157" s="30">
        <f t="shared" si="54"/>
        <v>0</v>
      </c>
      <c r="R157" s="30">
        <f t="shared" si="55"/>
        <v>373333.33333333331</v>
      </c>
      <c r="S157" s="30">
        <f t="shared" si="56"/>
        <v>373333.33333333331</v>
      </c>
      <c r="T157" s="30">
        <f t="shared" si="57"/>
        <v>0</v>
      </c>
      <c r="V157" s="30">
        <f t="shared" si="58"/>
        <v>0</v>
      </c>
      <c r="X157" s="30">
        <f t="shared" si="42"/>
        <v>0</v>
      </c>
      <c r="Z157" s="30">
        <f t="shared" si="59"/>
        <v>4186333.3333333335</v>
      </c>
    </row>
    <row r="158" spans="2:26" x14ac:dyDescent="0.2">
      <c r="B158" s="34">
        <f t="shared" si="60"/>
        <v>43201</v>
      </c>
      <c r="C158" s="30" t="str">
        <f t="shared" si="43"/>
        <v>Wed</v>
      </c>
      <c r="D158" s="30">
        <f t="shared" si="44"/>
        <v>1</v>
      </c>
      <c r="E158" s="30">
        <f t="shared" si="45"/>
        <v>4</v>
      </c>
      <c r="F158" s="30">
        <f t="shared" si="46"/>
        <v>11</v>
      </c>
      <c r="G158" s="30">
        <f t="shared" si="47"/>
        <v>20</v>
      </c>
      <c r="H158" s="30">
        <f t="shared" si="48"/>
        <v>8</v>
      </c>
      <c r="I158" s="30">
        <f t="shared" si="49"/>
        <v>1</v>
      </c>
      <c r="J158" s="30">
        <f t="shared" si="50"/>
        <v>0</v>
      </c>
      <c r="L158" s="31">
        <f t="shared" si="41"/>
        <v>9450000</v>
      </c>
      <c r="M158" s="30">
        <f t="shared" si="51"/>
        <v>0</v>
      </c>
      <c r="N158" s="30">
        <f t="shared" si="52"/>
        <v>0</v>
      </c>
      <c r="O158" s="30">
        <f t="shared" si="53"/>
        <v>180000</v>
      </c>
      <c r="P158" s="30">
        <f t="shared" si="54"/>
        <v>0</v>
      </c>
      <c r="R158" s="30">
        <f t="shared" si="55"/>
        <v>373333.33333333331</v>
      </c>
      <c r="S158" s="30">
        <f t="shared" si="56"/>
        <v>373333.33333333331</v>
      </c>
      <c r="T158" s="30">
        <f t="shared" si="57"/>
        <v>0</v>
      </c>
      <c r="V158" s="30">
        <f t="shared" si="58"/>
        <v>0</v>
      </c>
      <c r="X158" s="30">
        <f t="shared" si="42"/>
        <v>1790000</v>
      </c>
      <c r="Z158" s="30">
        <f t="shared" si="59"/>
        <v>2343333.333333333</v>
      </c>
    </row>
    <row r="159" spans="2:26" x14ac:dyDescent="0.2">
      <c r="B159" s="34">
        <f t="shared" si="60"/>
        <v>43202</v>
      </c>
      <c r="C159" s="30" t="str">
        <f t="shared" si="43"/>
        <v>Thu</v>
      </c>
      <c r="D159" s="30">
        <f t="shared" si="44"/>
        <v>1</v>
      </c>
      <c r="E159" s="30">
        <f t="shared" si="45"/>
        <v>4</v>
      </c>
      <c r="F159" s="30">
        <f t="shared" si="46"/>
        <v>12</v>
      </c>
      <c r="G159" s="30">
        <f t="shared" si="47"/>
        <v>19</v>
      </c>
      <c r="H159" s="30">
        <f t="shared" si="48"/>
        <v>9</v>
      </c>
      <c r="I159" s="30">
        <f t="shared" si="49"/>
        <v>2</v>
      </c>
      <c r="J159" s="30">
        <f t="shared" si="50"/>
        <v>0</v>
      </c>
      <c r="L159" s="31">
        <f t="shared" si="41"/>
        <v>9800000</v>
      </c>
      <c r="M159" s="30">
        <f t="shared" si="51"/>
        <v>0</v>
      </c>
      <c r="N159" s="30">
        <f t="shared" si="52"/>
        <v>0</v>
      </c>
      <c r="O159" s="30">
        <f t="shared" si="53"/>
        <v>180000</v>
      </c>
      <c r="P159" s="30">
        <f t="shared" si="54"/>
        <v>0</v>
      </c>
      <c r="R159" s="30">
        <f t="shared" si="55"/>
        <v>373333.33333333331</v>
      </c>
      <c r="S159" s="30">
        <f t="shared" si="56"/>
        <v>373333.33333333331</v>
      </c>
      <c r="T159" s="30">
        <f t="shared" si="57"/>
        <v>0</v>
      </c>
      <c r="V159" s="30">
        <f t="shared" si="58"/>
        <v>0</v>
      </c>
      <c r="X159" s="30">
        <f t="shared" si="42"/>
        <v>0</v>
      </c>
      <c r="Z159" s="30">
        <f t="shared" si="59"/>
        <v>553333.33333333326</v>
      </c>
    </row>
    <row r="160" spans="2:26" x14ac:dyDescent="0.2">
      <c r="B160" s="34">
        <f t="shared" si="60"/>
        <v>43203</v>
      </c>
      <c r="C160" s="30" t="str">
        <f t="shared" si="43"/>
        <v>Fri</v>
      </c>
      <c r="D160" s="30">
        <f t="shared" si="44"/>
        <v>1</v>
      </c>
      <c r="E160" s="30">
        <f t="shared" si="45"/>
        <v>4</v>
      </c>
      <c r="F160" s="30">
        <f t="shared" si="46"/>
        <v>13</v>
      </c>
      <c r="G160" s="30">
        <f t="shared" si="47"/>
        <v>18</v>
      </c>
      <c r="H160" s="30">
        <f t="shared" si="48"/>
        <v>10</v>
      </c>
      <c r="I160" s="30">
        <f t="shared" si="49"/>
        <v>2</v>
      </c>
      <c r="J160" s="30">
        <f t="shared" si="50"/>
        <v>0</v>
      </c>
      <c r="L160" s="31">
        <f t="shared" si="41"/>
        <v>10150000</v>
      </c>
      <c r="M160" s="30">
        <f t="shared" si="51"/>
        <v>0</v>
      </c>
      <c r="N160" s="30">
        <f t="shared" si="52"/>
        <v>0</v>
      </c>
      <c r="O160" s="30">
        <f t="shared" si="53"/>
        <v>180000</v>
      </c>
      <c r="P160" s="30">
        <f t="shared" si="54"/>
        <v>0</v>
      </c>
      <c r="R160" s="30">
        <f t="shared" si="55"/>
        <v>373333.33333333331</v>
      </c>
      <c r="S160" s="30">
        <f t="shared" si="56"/>
        <v>373333.33333333331</v>
      </c>
      <c r="T160" s="30">
        <f t="shared" si="57"/>
        <v>5340000</v>
      </c>
      <c r="V160" s="30">
        <f t="shared" si="58"/>
        <v>0</v>
      </c>
      <c r="X160" s="30">
        <f t="shared" si="42"/>
        <v>0</v>
      </c>
      <c r="Z160" s="30">
        <f t="shared" si="59"/>
        <v>5893333.333333333</v>
      </c>
    </row>
    <row r="161" spans="2:26" x14ac:dyDescent="0.2">
      <c r="B161" s="34">
        <f t="shared" si="60"/>
        <v>43204</v>
      </c>
      <c r="C161" s="30" t="str">
        <f t="shared" si="43"/>
        <v>Sat</v>
      </c>
      <c r="D161" s="30">
        <f t="shared" si="44"/>
        <v>0</v>
      </c>
      <c r="E161" s="30">
        <f t="shared" si="45"/>
        <v>4</v>
      </c>
      <c r="F161" s="30">
        <f t="shared" si="46"/>
        <v>14</v>
      </c>
      <c r="G161" s="30">
        <f t="shared" si="47"/>
        <v>17</v>
      </c>
      <c r="H161" s="30">
        <f t="shared" si="48"/>
        <v>10</v>
      </c>
      <c r="I161" s="30">
        <f t="shared" si="49"/>
        <v>2</v>
      </c>
      <c r="J161" s="30">
        <f t="shared" si="50"/>
        <v>0</v>
      </c>
      <c r="L161" s="31">
        <f t="shared" si="41"/>
        <v>10500000</v>
      </c>
      <c r="M161" s="30">
        <f t="shared" si="51"/>
        <v>0</v>
      </c>
      <c r="N161" s="30">
        <f t="shared" si="52"/>
        <v>180000</v>
      </c>
      <c r="O161" s="30">
        <f t="shared" si="53"/>
        <v>0</v>
      </c>
      <c r="P161" s="30">
        <f t="shared" si="54"/>
        <v>0</v>
      </c>
      <c r="R161" s="30">
        <f t="shared" si="55"/>
        <v>373333.33333333331</v>
      </c>
      <c r="S161" s="30">
        <f t="shared" si="56"/>
        <v>0</v>
      </c>
      <c r="T161" s="30">
        <f t="shared" si="57"/>
        <v>0</v>
      </c>
      <c r="V161" s="30">
        <f t="shared" si="58"/>
        <v>0</v>
      </c>
      <c r="X161" s="30">
        <f t="shared" si="42"/>
        <v>0</v>
      </c>
      <c r="Z161" s="30">
        <f t="shared" si="59"/>
        <v>0</v>
      </c>
    </row>
    <row r="162" spans="2:26" x14ac:dyDescent="0.2">
      <c r="B162" s="34">
        <f t="shared" si="60"/>
        <v>43205</v>
      </c>
      <c r="C162" s="30" t="str">
        <f t="shared" si="43"/>
        <v>Sun</v>
      </c>
      <c r="D162" s="30">
        <f t="shared" si="44"/>
        <v>0</v>
      </c>
      <c r="E162" s="30">
        <f t="shared" si="45"/>
        <v>4</v>
      </c>
      <c r="F162" s="30">
        <f t="shared" si="46"/>
        <v>15</v>
      </c>
      <c r="G162" s="30">
        <f t="shared" si="47"/>
        <v>16</v>
      </c>
      <c r="H162" s="30">
        <f t="shared" si="48"/>
        <v>10</v>
      </c>
      <c r="I162" s="30">
        <f t="shared" si="49"/>
        <v>2</v>
      </c>
      <c r="J162" s="30">
        <f t="shared" si="50"/>
        <v>0</v>
      </c>
      <c r="L162" s="31">
        <f t="shared" si="41"/>
        <v>10850000</v>
      </c>
      <c r="M162" s="30">
        <f t="shared" si="51"/>
        <v>0</v>
      </c>
      <c r="N162" s="30">
        <f t="shared" si="52"/>
        <v>360000</v>
      </c>
      <c r="O162" s="30">
        <f t="shared" si="53"/>
        <v>0</v>
      </c>
      <c r="P162" s="30">
        <f t="shared" si="54"/>
        <v>6900000</v>
      </c>
      <c r="R162" s="30">
        <f t="shared" si="55"/>
        <v>373333.33333333331</v>
      </c>
      <c r="S162" s="30">
        <f t="shared" si="56"/>
        <v>0</v>
      </c>
      <c r="T162" s="30">
        <f t="shared" si="57"/>
        <v>0</v>
      </c>
      <c r="V162" s="30">
        <f t="shared" si="58"/>
        <v>0</v>
      </c>
      <c r="X162" s="30">
        <f t="shared" si="42"/>
        <v>0</v>
      </c>
      <c r="Z162" s="30">
        <f t="shared" si="59"/>
        <v>6900000</v>
      </c>
    </row>
    <row r="163" spans="2:26" x14ac:dyDescent="0.2">
      <c r="B163" s="34">
        <f t="shared" si="60"/>
        <v>43206</v>
      </c>
      <c r="C163" s="30" t="str">
        <f t="shared" si="43"/>
        <v>Mon</v>
      </c>
      <c r="D163" s="30">
        <f t="shared" si="44"/>
        <v>1</v>
      </c>
      <c r="E163" s="30">
        <f t="shared" si="45"/>
        <v>4</v>
      </c>
      <c r="F163" s="30">
        <f t="shared" si="46"/>
        <v>16</v>
      </c>
      <c r="G163" s="30">
        <f t="shared" si="47"/>
        <v>15</v>
      </c>
      <c r="H163" s="30">
        <f t="shared" si="48"/>
        <v>11</v>
      </c>
      <c r="I163" s="30">
        <f t="shared" si="49"/>
        <v>2</v>
      </c>
      <c r="J163" s="30">
        <f t="shared" si="50"/>
        <v>0</v>
      </c>
      <c r="L163" s="31">
        <f t="shared" si="41"/>
        <v>11200000</v>
      </c>
      <c r="M163" s="30">
        <f t="shared" si="51"/>
        <v>0</v>
      </c>
      <c r="N163" s="30">
        <f t="shared" si="52"/>
        <v>0</v>
      </c>
      <c r="O163" s="30">
        <f t="shared" si="53"/>
        <v>540000</v>
      </c>
      <c r="P163" s="30">
        <f t="shared" si="54"/>
        <v>0</v>
      </c>
      <c r="R163" s="30">
        <f t="shared" si="55"/>
        <v>373333.33333333331</v>
      </c>
      <c r="S163" s="30">
        <f t="shared" si="56"/>
        <v>373333.33333333331</v>
      </c>
      <c r="T163" s="30">
        <f t="shared" si="57"/>
        <v>0</v>
      </c>
      <c r="V163" s="30">
        <f t="shared" si="58"/>
        <v>0</v>
      </c>
      <c r="X163" s="30">
        <f t="shared" si="42"/>
        <v>0</v>
      </c>
      <c r="Z163" s="30">
        <f t="shared" si="59"/>
        <v>913333.33333333326</v>
      </c>
    </row>
    <row r="164" spans="2:26" x14ac:dyDescent="0.2">
      <c r="B164" s="34">
        <f t="shared" si="60"/>
        <v>43207</v>
      </c>
      <c r="C164" s="30" t="str">
        <f t="shared" si="43"/>
        <v>Tue</v>
      </c>
      <c r="D164" s="30">
        <f t="shared" si="44"/>
        <v>1</v>
      </c>
      <c r="E164" s="30">
        <f t="shared" si="45"/>
        <v>4</v>
      </c>
      <c r="F164" s="30">
        <f t="shared" si="46"/>
        <v>17</v>
      </c>
      <c r="G164" s="30">
        <f t="shared" si="47"/>
        <v>14</v>
      </c>
      <c r="H164" s="30">
        <f t="shared" si="48"/>
        <v>12</v>
      </c>
      <c r="I164" s="30">
        <f t="shared" si="49"/>
        <v>2</v>
      </c>
      <c r="J164" s="30">
        <f t="shared" si="50"/>
        <v>0</v>
      </c>
      <c r="L164" s="31">
        <f t="shared" si="41"/>
        <v>11550000</v>
      </c>
      <c r="M164" s="30">
        <f t="shared" si="51"/>
        <v>0</v>
      </c>
      <c r="N164" s="30">
        <f t="shared" si="52"/>
        <v>0</v>
      </c>
      <c r="O164" s="30">
        <f t="shared" si="53"/>
        <v>180000</v>
      </c>
      <c r="P164" s="30">
        <f t="shared" si="54"/>
        <v>0</v>
      </c>
      <c r="R164" s="30">
        <f t="shared" si="55"/>
        <v>373333.33333333331</v>
      </c>
      <c r="S164" s="30">
        <f t="shared" si="56"/>
        <v>373333.33333333331</v>
      </c>
      <c r="T164" s="30">
        <f t="shared" si="57"/>
        <v>0</v>
      </c>
      <c r="V164" s="30">
        <f t="shared" si="58"/>
        <v>0</v>
      </c>
      <c r="X164" s="30">
        <f t="shared" si="42"/>
        <v>0</v>
      </c>
      <c r="Z164" s="30">
        <f t="shared" si="59"/>
        <v>553333.33333333326</v>
      </c>
    </row>
    <row r="165" spans="2:26" x14ac:dyDescent="0.2">
      <c r="B165" s="34">
        <f t="shared" si="60"/>
        <v>43208</v>
      </c>
      <c r="C165" s="30" t="str">
        <f t="shared" si="43"/>
        <v>Wed</v>
      </c>
      <c r="D165" s="30">
        <f t="shared" si="44"/>
        <v>1</v>
      </c>
      <c r="E165" s="30">
        <f t="shared" si="45"/>
        <v>4</v>
      </c>
      <c r="F165" s="30">
        <f t="shared" si="46"/>
        <v>18</v>
      </c>
      <c r="G165" s="30">
        <f t="shared" si="47"/>
        <v>13</v>
      </c>
      <c r="H165" s="30">
        <f t="shared" si="48"/>
        <v>13</v>
      </c>
      <c r="I165" s="30">
        <f t="shared" si="49"/>
        <v>2</v>
      </c>
      <c r="J165" s="30">
        <f t="shared" si="50"/>
        <v>7093000</v>
      </c>
      <c r="L165" s="31">
        <f t="shared" si="41"/>
        <v>11900000</v>
      </c>
      <c r="M165" s="30">
        <f t="shared" si="51"/>
        <v>0</v>
      </c>
      <c r="N165" s="30">
        <f t="shared" si="52"/>
        <v>0</v>
      </c>
      <c r="O165" s="30">
        <f t="shared" si="53"/>
        <v>180000</v>
      </c>
      <c r="P165" s="30">
        <f t="shared" si="54"/>
        <v>0</v>
      </c>
      <c r="R165" s="30">
        <f t="shared" si="55"/>
        <v>373333.33333333331</v>
      </c>
      <c r="S165" s="30">
        <f t="shared" si="56"/>
        <v>373333.33333333331</v>
      </c>
      <c r="T165" s="30">
        <f t="shared" si="57"/>
        <v>0</v>
      </c>
      <c r="V165" s="30">
        <f t="shared" si="58"/>
        <v>0</v>
      </c>
      <c r="X165" s="30">
        <f t="shared" si="42"/>
        <v>1790000</v>
      </c>
      <c r="Z165" s="30">
        <f t="shared" si="59"/>
        <v>9436333.3333333321</v>
      </c>
    </row>
    <row r="166" spans="2:26" x14ac:dyDescent="0.2">
      <c r="B166" s="34">
        <f t="shared" si="60"/>
        <v>43209</v>
      </c>
      <c r="C166" s="30" t="str">
        <f t="shared" si="43"/>
        <v>Thu</v>
      </c>
      <c r="D166" s="30">
        <f t="shared" si="44"/>
        <v>1</v>
      </c>
      <c r="E166" s="30">
        <f t="shared" si="45"/>
        <v>4</v>
      </c>
      <c r="F166" s="30">
        <f t="shared" si="46"/>
        <v>19</v>
      </c>
      <c r="G166" s="30">
        <f t="shared" si="47"/>
        <v>12</v>
      </c>
      <c r="H166" s="30">
        <f t="shared" si="48"/>
        <v>14</v>
      </c>
      <c r="I166" s="30">
        <f t="shared" si="49"/>
        <v>3</v>
      </c>
      <c r="J166" s="30">
        <f t="shared" si="50"/>
        <v>0</v>
      </c>
      <c r="L166" s="31">
        <f t="shared" si="41"/>
        <v>0</v>
      </c>
      <c r="M166" s="30">
        <f t="shared" si="51"/>
        <v>12250000</v>
      </c>
      <c r="N166" s="30">
        <f t="shared" si="52"/>
        <v>0</v>
      </c>
      <c r="O166" s="30">
        <f t="shared" si="53"/>
        <v>180000</v>
      </c>
      <c r="P166" s="30">
        <f t="shared" si="54"/>
        <v>0</v>
      </c>
      <c r="R166" s="30">
        <f t="shared" si="55"/>
        <v>373333.33333333331</v>
      </c>
      <c r="S166" s="30">
        <f t="shared" si="56"/>
        <v>373333.33333333331</v>
      </c>
      <c r="T166" s="30">
        <f t="shared" si="57"/>
        <v>0</v>
      </c>
      <c r="V166" s="30">
        <f t="shared" si="58"/>
        <v>0</v>
      </c>
      <c r="X166" s="30">
        <f t="shared" si="42"/>
        <v>0</v>
      </c>
      <c r="Z166" s="30">
        <f t="shared" si="59"/>
        <v>12803333.333333334</v>
      </c>
    </row>
    <row r="167" spans="2:26" x14ac:dyDescent="0.2">
      <c r="B167" s="34">
        <f t="shared" si="60"/>
        <v>43210</v>
      </c>
      <c r="C167" s="30" t="str">
        <f t="shared" si="43"/>
        <v>Fri</v>
      </c>
      <c r="D167" s="30">
        <f t="shared" si="44"/>
        <v>1</v>
      </c>
      <c r="E167" s="30">
        <f t="shared" si="45"/>
        <v>4</v>
      </c>
      <c r="F167" s="30">
        <f t="shared" si="46"/>
        <v>20</v>
      </c>
      <c r="G167" s="30">
        <f t="shared" si="47"/>
        <v>11</v>
      </c>
      <c r="H167" s="30">
        <f t="shared" si="48"/>
        <v>15</v>
      </c>
      <c r="I167" s="30">
        <f t="shared" si="49"/>
        <v>3</v>
      </c>
      <c r="J167" s="30">
        <f t="shared" si="50"/>
        <v>0</v>
      </c>
      <c r="L167" s="31">
        <f t="shared" si="41"/>
        <v>350000</v>
      </c>
      <c r="M167" s="30">
        <f t="shared" si="51"/>
        <v>0</v>
      </c>
      <c r="N167" s="30">
        <f t="shared" si="52"/>
        <v>0</v>
      </c>
      <c r="O167" s="30">
        <f t="shared" si="53"/>
        <v>180000</v>
      </c>
      <c r="P167" s="30">
        <f t="shared" si="54"/>
        <v>0</v>
      </c>
      <c r="R167" s="30">
        <f t="shared" si="55"/>
        <v>373333.33333333331</v>
      </c>
      <c r="S167" s="30">
        <f t="shared" si="56"/>
        <v>373333.33333333331</v>
      </c>
      <c r="T167" s="30">
        <f t="shared" si="57"/>
        <v>5340000</v>
      </c>
      <c r="V167" s="30">
        <f t="shared" si="58"/>
        <v>0</v>
      </c>
      <c r="X167" s="30">
        <f t="shared" si="42"/>
        <v>0</v>
      </c>
      <c r="Z167" s="30">
        <f t="shared" si="59"/>
        <v>5893333.333333333</v>
      </c>
    </row>
    <row r="168" spans="2:26" x14ac:dyDescent="0.2">
      <c r="B168" s="34">
        <f t="shared" si="60"/>
        <v>43211</v>
      </c>
      <c r="C168" s="30" t="str">
        <f t="shared" si="43"/>
        <v>Sat</v>
      </c>
      <c r="D168" s="30">
        <f t="shared" si="44"/>
        <v>0</v>
      </c>
      <c r="E168" s="30">
        <f t="shared" si="45"/>
        <v>4</v>
      </c>
      <c r="F168" s="30">
        <f t="shared" si="46"/>
        <v>21</v>
      </c>
      <c r="G168" s="30">
        <f t="shared" si="47"/>
        <v>10</v>
      </c>
      <c r="H168" s="30">
        <f t="shared" si="48"/>
        <v>15</v>
      </c>
      <c r="I168" s="30">
        <f t="shared" si="49"/>
        <v>3</v>
      </c>
      <c r="J168" s="30">
        <f t="shared" si="50"/>
        <v>0</v>
      </c>
      <c r="L168" s="31">
        <f t="shared" si="41"/>
        <v>700000</v>
      </c>
      <c r="M168" s="30">
        <f t="shared" si="51"/>
        <v>0</v>
      </c>
      <c r="N168" s="30">
        <f t="shared" si="52"/>
        <v>180000</v>
      </c>
      <c r="O168" s="30">
        <f t="shared" si="53"/>
        <v>0</v>
      </c>
      <c r="P168" s="30">
        <f t="shared" si="54"/>
        <v>0</v>
      </c>
      <c r="R168" s="30">
        <f t="shared" si="55"/>
        <v>373333.33333333331</v>
      </c>
      <c r="S168" s="30">
        <f t="shared" si="56"/>
        <v>0</v>
      </c>
      <c r="T168" s="30">
        <f t="shared" si="57"/>
        <v>0</v>
      </c>
      <c r="V168" s="30">
        <f t="shared" si="58"/>
        <v>0</v>
      </c>
      <c r="X168" s="30">
        <f t="shared" si="42"/>
        <v>0</v>
      </c>
      <c r="Z168" s="30">
        <f t="shared" si="59"/>
        <v>0</v>
      </c>
    </row>
    <row r="169" spans="2:26" x14ac:dyDescent="0.2">
      <c r="B169" s="34">
        <f t="shared" si="60"/>
        <v>43212</v>
      </c>
      <c r="C169" s="30" t="str">
        <f t="shared" si="43"/>
        <v>Sun</v>
      </c>
      <c r="D169" s="30">
        <f t="shared" si="44"/>
        <v>0</v>
      </c>
      <c r="E169" s="30">
        <f t="shared" si="45"/>
        <v>4</v>
      </c>
      <c r="F169" s="30">
        <f t="shared" si="46"/>
        <v>22</v>
      </c>
      <c r="G169" s="30">
        <f t="shared" si="47"/>
        <v>9</v>
      </c>
      <c r="H169" s="30">
        <f t="shared" si="48"/>
        <v>15</v>
      </c>
      <c r="I169" s="30">
        <f t="shared" si="49"/>
        <v>3</v>
      </c>
      <c r="J169" s="30">
        <f t="shared" si="50"/>
        <v>0</v>
      </c>
      <c r="L169" s="31">
        <f t="shared" si="41"/>
        <v>1050000</v>
      </c>
      <c r="M169" s="30">
        <f t="shared" si="51"/>
        <v>0</v>
      </c>
      <c r="N169" s="30">
        <f t="shared" si="52"/>
        <v>360000</v>
      </c>
      <c r="O169" s="30">
        <f t="shared" si="53"/>
        <v>0</v>
      </c>
      <c r="P169" s="30">
        <f t="shared" si="54"/>
        <v>0</v>
      </c>
      <c r="R169" s="30">
        <f t="shared" si="55"/>
        <v>373333.33333333331</v>
      </c>
      <c r="S169" s="30">
        <f t="shared" si="56"/>
        <v>0</v>
      </c>
      <c r="T169" s="30">
        <f t="shared" si="57"/>
        <v>0</v>
      </c>
      <c r="V169" s="30">
        <f t="shared" si="58"/>
        <v>0</v>
      </c>
      <c r="X169" s="30">
        <f t="shared" si="42"/>
        <v>0</v>
      </c>
      <c r="Z169" s="30">
        <f t="shared" si="59"/>
        <v>0</v>
      </c>
    </row>
    <row r="170" spans="2:26" x14ac:dyDescent="0.2">
      <c r="B170" s="34">
        <f t="shared" si="60"/>
        <v>43213</v>
      </c>
      <c r="C170" s="30" t="str">
        <f t="shared" si="43"/>
        <v>Mon</v>
      </c>
      <c r="D170" s="30">
        <f t="shared" si="44"/>
        <v>1</v>
      </c>
      <c r="E170" s="30">
        <f t="shared" si="45"/>
        <v>4</v>
      </c>
      <c r="F170" s="30">
        <f t="shared" si="46"/>
        <v>23</v>
      </c>
      <c r="G170" s="30">
        <f t="shared" si="47"/>
        <v>8</v>
      </c>
      <c r="H170" s="30">
        <f t="shared" si="48"/>
        <v>16</v>
      </c>
      <c r="I170" s="30">
        <f t="shared" si="49"/>
        <v>3</v>
      </c>
      <c r="J170" s="30">
        <f t="shared" si="50"/>
        <v>4671000</v>
      </c>
      <c r="L170" s="31">
        <f t="shared" si="41"/>
        <v>1400000</v>
      </c>
      <c r="M170" s="30">
        <f t="shared" si="51"/>
        <v>0</v>
      </c>
      <c r="N170" s="30">
        <f t="shared" si="52"/>
        <v>0</v>
      </c>
      <c r="O170" s="30">
        <f t="shared" si="53"/>
        <v>540000</v>
      </c>
      <c r="P170" s="30">
        <f t="shared" si="54"/>
        <v>0</v>
      </c>
      <c r="R170" s="30">
        <f t="shared" si="55"/>
        <v>373333.33333333331</v>
      </c>
      <c r="S170" s="30">
        <f t="shared" si="56"/>
        <v>373333.33333333331</v>
      </c>
      <c r="T170" s="30">
        <f t="shared" si="57"/>
        <v>0</v>
      </c>
      <c r="V170" s="30">
        <f t="shared" si="58"/>
        <v>0</v>
      </c>
      <c r="X170" s="30">
        <f t="shared" si="42"/>
        <v>0</v>
      </c>
      <c r="Z170" s="30">
        <f t="shared" si="59"/>
        <v>5584333.333333333</v>
      </c>
    </row>
    <row r="171" spans="2:26" x14ac:dyDescent="0.2">
      <c r="B171" s="34">
        <f t="shared" si="60"/>
        <v>43214</v>
      </c>
      <c r="C171" s="30" t="str">
        <f t="shared" si="43"/>
        <v>Tue</v>
      </c>
      <c r="D171" s="30">
        <f t="shared" si="44"/>
        <v>1</v>
      </c>
      <c r="E171" s="30">
        <f t="shared" si="45"/>
        <v>4</v>
      </c>
      <c r="F171" s="30">
        <f t="shared" si="46"/>
        <v>24</v>
      </c>
      <c r="G171" s="30">
        <f t="shared" si="47"/>
        <v>7</v>
      </c>
      <c r="H171" s="30">
        <f t="shared" si="48"/>
        <v>17</v>
      </c>
      <c r="I171" s="30">
        <f t="shared" si="49"/>
        <v>3</v>
      </c>
      <c r="J171" s="30">
        <f t="shared" si="50"/>
        <v>0</v>
      </c>
      <c r="L171" s="31">
        <f t="shared" si="41"/>
        <v>1750000</v>
      </c>
      <c r="M171" s="30">
        <f t="shared" si="51"/>
        <v>0</v>
      </c>
      <c r="N171" s="30">
        <f t="shared" si="52"/>
        <v>0</v>
      </c>
      <c r="O171" s="30">
        <f t="shared" si="53"/>
        <v>180000</v>
      </c>
      <c r="P171" s="30">
        <f t="shared" si="54"/>
        <v>0</v>
      </c>
      <c r="R171" s="30">
        <f t="shared" si="55"/>
        <v>373333.33333333331</v>
      </c>
      <c r="S171" s="30">
        <f t="shared" si="56"/>
        <v>373333.33333333331</v>
      </c>
      <c r="T171" s="30">
        <f t="shared" si="57"/>
        <v>0</v>
      </c>
      <c r="V171" s="30">
        <f t="shared" si="58"/>
        <v>0</v>
      </c>
      <c r="X171" s="30">
        <f t="shared" si="42"/>
        <v>0</v>
      </c>
      <c r="Z171" s="30">
        <f t="shared" si="59"/>
        <v>553333.33333333326</v>
      </c>
    </row>
    <row r="172" spans="2:26" x14ac:dyDescent="0.2">
      <c r="B172" s="34">
        <f t="shared" si="60"/>
        <v>43215</v>
      </c>
      <c r="C172" s="30" t="str">
        <f t="shared" si="43"/>
        <v>Wed</v>
      </c>
      <c r="D172" s="30">
        <f t="shared" si="44"/>
        <v>1</v>
      </c>
      <c r="E172" s="30">
        <f t="shared" si="45"/>
        <v>4</v>
      </c>
      <c r="F172" s="30">
        <f t="shared" si="46"/>
        <v>25</v>
      </c>
      <c r="G172" s="30">
        <f t="shared" si="47"/>
        <v>6</v>
      </c>
      <c r="H172" s="30">
        <f t="shared" si="48"/>
        <v>18</v>
      </c>
      <c r="I172" s="30">
        <f t="shared" si="49"/>
        <v>3</v>
      </c>
      <c r="J172" s="30">
        <f t="shared" si="50"/>
        <v>0</v>
      </c>
      <c r="L172" s="31">
        <f t="shared" si="41"/>
        <v>2100000</v>
      </c>
      <c r="M172" s="30">
        <f t="shared" si="51"/>
        <v>0</v>
      </c>
      <c r="N172" s="30">
        <f t="shared" si="52"/>
        <v>0</v>
      </c>
      <c r="O172" s="30">
        <f t="shared" si="53"/>
        <v>180000</v>
      </c>
      <c r="P172" s="30">
        <f t="shared" si="54"/>
        <v>0</v>
      </c>
      <c r="R172" s="30">
        <f t="shared" si="55"/>
        <v>373333.33333333331</v>
      </c>
      <c r="S172" s="30">
        <f t="shared" si="56"/>
        <v>373333.33333333331</v>
      </c>
      <c r="T172" s="30">
        <f t="shared" si="57"/>
        <v>0</v>
      </c>
      <c r="V172" s="30">
        <f t="shared" si="58"/>
        <v>0</v>
      </c>
      <c r="X172" s="30">
        <f t="shared" si="42"/>
        <v>0</v>
      </c>
      <c r="Z172" s="30">
        <f t="shared" si="59"/>
        <v>553333.33333333326</v>
      </c>
    </row>
    <row r="173" spans="2:26" x14ac:dyDescent="0.2">
      <c r="B173" s="34">
        <f t="shared" si="60"/>
        <v>43216</v>
      </c>
      <c r="C173" s="30" t="str">
        <f t="shared" si="43"/>
        <v>Thu</v>
      </c>
      <c r="D173" s="30">
        <f t="shared" si="44"/>
        <v>1</v>
      </c>
      <c r="E173" s="30">
        <f t="shared" si="45"/>
        <v>4</v>
      </c>
      <c r="F173" s="30">
        <f t="shared" si="46"/>
        <v>26</v>
      </c>
      <c r="G173" s="30">
        <f t="shared" si="47"/>
        <v>5</v>
      </c>
      <c r="H173" s="30">
        <f t="shared" si="48"/>
        <v>19</v>
      </c>
      <c r="I173" s="30">
        <f t="shared" si="49"/>
        <v>4</v>
      </c>
      <c r="J173" s="30">
        <f t="shared" si="50"/>
        <v>0</v>
      </c>
      <c r="L173" s="31">
        <f t="shared" si="41"/>
        <v>2450000</v>
      </c>
      <c r="M173" s="30">
        <f t="shared" si="51"/>
        <v>0</v>
      </c>
      <c r="N173" s="30">
        <f t="shared" si="52"/>
        <v>0</v>
      </c>
      <c r="O173" s="30">
        <f t="shared" si="53"/>
        <v>180000</v>
      </c>
      <c r="P173" s="30">
        <f t="shared" si="54"/>
        <v>0</v>
      </c>
      <c r="R173" s="30">
        <f t="shared" si="55"/>
        <v>373333.33333333331</v>
      </c>
      <c r="S173" s="30">
        <f t="shared" si="56"/>
        <v>373333.33333333331</v>
      </c>
      <c r="T173" s="30">
        <f t="shared" si="57"/>
        <v>0</v>
      </c>
      <c r="V173" s="30">
        <f t="shared" si="58"/>
        <v>0</v>
      </c>
      <c r="X173" s="30">
        <f t="shared" si="42"/>
        <v>1790000</v>
      </c>
      <c r="Z173" s="30">
        <f t="shared" si="59"/>
        <v>2343333.333333333</v>
      </c>
    </row>
    <row r="174" spans="2:26" x14ac:dyDescent="0.2">
      <c r="B174" s="34">
        <f t="shared" si="60"/>
        <v>43217</v>
      </c>
      <c r="C174" s="30" t="str">
        <f t="shared" si="43"/>
        <v>Fri</v>
      </c>
      <c r="D174" s="30">
        <f t="shared" si="44"/>
        <v>1</v>
      </c>
      <c r="E174" s="30">
        <f t="shared" si="45"/>
        <v>4</v>
      </c>
      <c r="F174" s="30">
        <f t="shared" si="46"/>
        <v>27</v>
      </c>
      <c r="G174" s="30">
        <f t="shared" si="47"/>
        <v>4</v>
      </c>
      <c r="H174" s="30">
        <f t="shared" si="48"/>
        <v>20</v>
      </c>
      <c r="I174" s="30">
        <f t="shared" si="49"/>
        <v>4</v>
      </c>
      <c r="J174" s="30">
        <f t="shared" si="50"/>
        <v>0</v>
      </c>
      <c r="L174" s="31">
        <f t="shared" si="41"/>
        <v>2800000</v>
      </c>
      <c r="M174" s="30">
        <f t="shared" si="51"/>
        <v>0</v>
      </c>
      <c r="N174" s="30">
        <f t="shared" si="52"/>
        <v>0</v>
      </c>
      <c r="O174" s="30">
        <f t="shared" si="53"/>
        <v>180000</v>
      </c>
      <c r="P174" s="30">
        <f t="shared" si="54"/>
        <v>0</v>
      </c>
      <c r="R174" s="30">
        <f t="shared" si="55"/>
        <v>373333.33333333331</v>
      </c>
      <c r="S174" s="30">
        <f t="shared" si="56"/>
        <v>373333.33333333331</v>
      </c>
      <c r="T174" s="30">
        <f t="shared" si="57"/>
        <v>0</v>
      </c>
      <c r="V174" s="30">
        <f t="shared" si="58"/>
        <v>0</v>
      </c>
      <c r="X174" s="30">
        <f t="shared" si="42"/>
        <v>0</v>
      </c>
      <c r="Z174" s="30">
        <f t="shared" si="59"/>
        <v>553333.33333333326</v>
      </c>
    </row>
    <row r="175" spans="2:26" x14ac:dyDescent="0.2">
      <c r="B175" s="34">
        <f t="shared" si="60"/>
        <v>43218</v>
      </c>
      <c r="C175" s="30" t="str">
        <f t="shared" si="43"/>
        <v>Sat</v>
      </c>
      <c r="D175" s="30">
        <f t="shared" si="44"/>
        <v>0</v>
      </c>
      <c r="E175" s="30">
        <f t="shared" si="45"/>
        <v>4</v>
      </c>
      <c r="F175" s="30">
        <f t="shared" si="46"/>
        <v>28</v>
      </c>
      <c r="G175" s="30">
        <f t="shared" si="47"/>
        <v>3</v>
      </c>
      <c r="H175" s="30">
        <f t="shared" si="48"/>
        <v>20</v>
      </c>
      <c r="I175" s="30">
        <f t="shared" si="49"/>
        <v>4</v>
      </c>
      <c r="J175" s="30">
        <f t="shared" si="50"/>
        <v>0</v>
      </c>
      <c r="L175" s="31">
        <f t="shared" si="41"/>
        <v>3150000</v>
      </c>
      <c r="M175" s="30">
        <f t="shared" si="51"/>
        <v>0</v>
      </c>
      <c r="N175" s="30">
        <f t="shared" si="52"/>
        <v>180000</v>
      </c>
      <c r="O175" s="30">
        <f t="shared" si="53"/>
        <v>0</v>
      </c>
      <c r="P175" s="30">
        <f t="shared" si="54"/>
        <v>0</v>
      </c>
      <c r="R175" s="30">
        <f t="shared" si="55"/>
        <v>373333.33333333331</v>
      </c>
      <c r="S175" s="30">
        <f t="shared" si="56"/>
        <v>0</v>
      </c>
      <c r="T175" s="30">
        <f t="shared" si="57"/>
        <v>0</v>
      </c>
      <c r="V175" s="30">
        <f t="shared" si="58"/>
        <v>0</v>
      </c>
      <c r="X175" s="30">
        <f t="shared" si="42"/>
        <v>0</v>
      </c>
      <c r="Z175" s="30">
        <f t="shared" si="59"/>
        <v>0</v>
      </c>
    </row>
    <row r="176" spans="2:26" x14ac:dyDescent="0.2">
      <c r="B176" s="34">
        <f t="shared" si="60"/>
        <v>43219</v>
      </c>
      <c r="C176" s="30" t="str">
        <f t="shared" si="43"/>
        <v>Sun</v>
      </c>
      <c r="D176" s="30">
        <f t="shared" si="44"/>
        <v>0</v>
      </c>
      <c r="E176" s="30">
        <f t="shared" si="45"/>
        <v>4</v>
      </c>
      <c r="F176" s="30">
        <f t="shared" si="46"/>
        <v>29</v>
      </c>
      <c r="G176" s="30">
        <f t="shared" si="47"/>
        <v>2</v>
      </c>
      <c r="H176" s="30">
        <f t="shared" si="48"/>
        <v>20</v>
      </c>
      <c r="I176" s="30">
        <f t="shared" si="49"/>
        <v>4</v>
      </c>
      <c r="J176" s="30">
        <f t="shared" si="50"/>
        <v>0</v>
      </c>
      <c r="L176" s="31">
        <f t="shared" si="41"/>
        <v>3500000</v>
      </c>
      <c r="M176" s="30">
        <f t="shared" si="51"/>
        <v>0</v>
      </c>
      <c r="N176" s="30">
        <f t="shared" si="52"/>
        <v>360000</v>
      </c>
      <c r="O176" s="30">
        <f t="shared" si="53"/>
        <v>0</v>
      </c>
      <c r="P176" s="30">
        <f t="shared" si="54"/>
        <v>0</v>
      </c>
      <c r="R176" s="30">
        <f t="shared" si="55"/>
        <v>373333.33333333331</v>
      </c>
      <c r="S176" s="30">
        <f t="shared" si="56"/>
        <v>0</v>
      </c>
      <c r="T176" s="30">
        <f t="shared" si="57"/>
        <v>0</v>
      </c>
      <c r="V176" s="30">
        <f t="shared" si="58"/>
        <v>0</v>
      </c>
      <c r="X176" s="30">
        <f t="shared" si="42"/>
        <v>0</v>
      </c>
      <c r="Z176" s="30">
        <f t="shared" si="59"/>
        <v>0</v>
      </c>
    </row>
    <row r="177" spans="2:26" x14ac:dyDescent="0.2">
      <c r="B177" s="34">
        <f t="shared" si="60"/>
        <v>43220</v>
      </c>
      <c r="C177" s="30" t="str">
        <f t="shared" si="43"/>
        <v>Mon</v>
      </c>
      <c r="D177" s="30">
        <f t="shared" si="44"/>
        <v>1</v>
      </c>
      <c r="E177" s="30">
        <f t="shared" si="45"/>
        <v>4</v>
      </c>
      <c r="F177" s="30">
        <f t="shared" si="46"/>
        <v>30</v>
      </c>
      <c r="G177" s="30">
        <f t="shared" si="47"/>
        <v>1</v>
      </c>
      <c r="H177" s="30">
        <f t="shared" si="48"/>
        <v>21</v>
      </c>
      <c r="I177" s="30">
        <f t="shared" si="49"/>
        <v>4</v>
      </c>
      <c r="J177" s="30">
        <f t="shared" si="50"/>
        <v>0</v>
      </c>
      <c r="L177" s="31">
        <f t="shared" si="41"/>
        <v>3850000</v>
      </c>
      <c r="M177" s="30">
        <f t="shared" si="51"/>
        <v>0</v>
      </c>
      <c r="N177" s="30">
        <f t="shared" si="52"/>
        <v>0</v>
      </c>
      <c r="O177" s="30">
        <f t="shared" si="53"/>
        <v>540000</v>
      </c>
      <c r="P177" s="30">
        <f t="shared" si="54"/>
        <v>0</v>
      </c>
      <c r="R177" s="30">
        <f t="shared" si="55"/>
        <v>373333.33333333331</v>
      </c>
      <c r="S177" s="30">
        <f t="shared" si="56"/>
        <v>373333.33333333331</v>
      </c>
      <c r="T177" s="30">
        <f t="shared" si="57"/>
        <v>0</v>
      </c>
      <c r="V177" s="30">
        <f t="shared" si="58"/>
        <v>0</v>
      </c>
      <c r="X177" s="30">
        <f t="shared" si="42"/>
        <v>0</v>
      </c>
      <c r="Z177" s="30">
        <f t="shared" si="59"/>
        <v>913333.33333333326</v>
      </c>
    </row>
    <row r="178" spans="2:26" x14ac:dyDescent="0.2">
      <c r="B178" s="34">
        <f t="shared" si="60"/>
        <v>43221</v>
      </c>
      <c r="C178" s="30" t="str">
        <f t="shared" si="43"/>
        <v>Tue</v>
      </c>
      <c r="D178" s="30">
        <f t="shared" si="44"/>
        <v>1</v>
      </c>
      <c r="E178" s="30">
        <f t="shared" si="45"/>
        <v>5</v>
      </c>
      <c r="F178" s="30">
        <f t="shared" si="46"/>
        <v>1</v>
      </c>
      <c r="G178" s="30">
        <f t="shared" si="47"/>
        <v>31</v>
      </c>
      <c r="H178" s="30">
        <f t="shared" si="48"/>
        <v>1</v>
      </c>
      <c r="I178" s="30">
        <f t="shared" si="49"/>
        <v>0</v>
      </c>
      <c r="J178" s="30">
        <f t="shared" si="50"/>
        <v>0</v>
      </c>
      <c r="L178" s="31">
        <f t="shared" si="41"/>
        <v>4200000</v>
      </c>
      <c r="M178" s="30">
        <f t="shared" si="51"/>
        <v>0</v>
      </c>
      <c r="N178" s="30">
        <f t="shared" si="52"/>
        <v>0</v>
      </c>
      <c r="O178" s="30">
        <f t="shared" si="53"/>
        <v>180000</v>
      </c>
      <c r="P178" s="30">
        <f t="shared" si="54"/>
        <v>0</v>
      </c>
      <c r="R178" s="30">
        <f t="shared" si="55"/>
        <v>426086.95652173914</v>
      </c>
      <c r="S178" s="30">
        <f t="shared" si="56"/>
        <v>426086.95652173914</v>
      </c>
      <c r="T178" s="30">
        <f t="shared" si="57"/>
        <v>0</v>
      </c>
      <c r="V178" s="30">
        <f t="shared" si="58"/>
        <v>0</v>
      </c>
      <c r="X178" s="30">
        <f t="shared" si="42"/>
        <v>1790000</v>
      </c>
      <c r="Z178" s="30">
        <f t="shared" si="59"/>
        <v>2396086.9565217393</v>
      </c>
    </row>
    <row r="179" spans="2:26" x14ac:dyDescent="0.2">
      <c r="B179" s="34">
        <f t="shared" si="60"/>
        <v>43222</v>
      </c>
      <c r="C179" s="30" t="str">
        <f t="shared" si="43"/>
        <v>Wed</v>
      </c>
      <c r="D179" s="30">
        <f t="shared" si="44"/>
        <v>1</v>
      </c>
      <c r="E179" s="30">
        <f t="shared" si="45"/>
        <v>5</v>
      </c>
      <c r="F179" s="30">
        <f t="shared" si="46"/>
        <v>2</v>
      </c>
      <c r="G179" s="30">
        <f t="shared" si="47"/>
        <v>30</v>
      </c>
      <c r="H179" s="30">
        <f t="shared" si="48"/>
        <v>2</v>
      </c>
      <c r="I179" s="30">
        <f t="shared" si="49"/>
        <v>0</v>
      </c>
      <c r="J179" s="30">
        <f t="shared" si="50"/>
        <v>0</v>
      </c>
      <c r="L179" s="31">
        <f t="shared" si="41"/>
        <v>4550000</v>
      </c>
      <c r="M179" s="30">
        <f t="shared" si="51"/>
        <v>0</v>
      </c>
      <c r="N179" s="30">
        <f t="shared" si="52"/>
        <v>0</v>
      </c>
      <c r="O179" s="30">
        <f t="shared" si="53"/>
        <v>180000</v>
      </c>
      <c r="P179" s="30">
        <f t="shared" si="54"/>
        <v>0</v>
      </c>
      <c r="R179" s="30">
        <f t="shared" si="55"/>
        <v>426086.95652173914</v>
      </c>
      <c r="S179" s="30">
        <f t="shared" si="56"/>
        <v>426086.95652173914</v>
      </c>
      <c r="T179" s="30">
        <f t="shared" si="57"/>
        <v>0</v>
      </c>
      <c r="V179" s="30">
        <f t="shared" si="58"/>
        <v>0</v>
      </c>
      <c r="X179" s="30">
        <f t="shared" si="42"/>
        <v>0</v>
      </c>
      <c r="Z179" s="30">
        <f t="shared" si="59"/>
        <v>606086.95652173914</v>
      </c>
    </row>
    <row r="180" spans="2:26" x14ac:dyDescent="0.2">
      <c r="B180" s="34">
        <f t="shared" si="60"/>
        <v>43223</v>
      </c>
      <c r="C180" s="30" t="str">
        <f t="shared" si="43"/>
        <v>Thu</v>
      </c>
      <c r="D180" s="30">
        <f t="shared" si="44"/>
        <v>1</v>
      </c>
      <c r="E180" s="30">
        <f t="shared" si="45"/>
        <v>5</v>
      </c>
      <c r="F180" s="30">
        <f t="shared" si="46"/>
        <v>3</v>
      </c>
      <c r="G180" s="30">
        <f t="shared" si="47"/>
        <v>29</v>
      </c>
      <c r="H180" s="30">
        <f t="shared" si="48"/>
        <v>3</v>
      </c>
      <c r="I180" s="30">
        <f t="shared" si="49"/>
        <v>1</v>
      </c>
      <c r="J180" s="30">
        <f t="shared" si="50"/>
        <v>0</v>
      </c>
      <c r="L180" s="31">
        <f t="shared" si="41"/>
        <v>4900000</v>
      </c>
      <c r="M180" s="30">
        <f t="shared" si="51"/>
        <v>0</v>
      </c>
      <c r="N180" s="30">
        <f t="shared" si="52"/>
        <v>0</v>
      </c>
      <c r="O180" s="30">
        <f t="shared" si="53"/>
        <v>180000</v>
      </c>
      <c r="P180" s="30">
        <f t="shared" si="54"/>
        <v>0</v>
      </c>
      <c r="R180" s="30">
        <f t="shared" si="55"/>
        <v>426086.95652173914</v>
      </c>
      <c r="S180" s="30">
        <f t="shared" si="56"/>
        <v>426086.95652173914</v>
      </c>
      <c r="T180" s="30">
        <f t="shared" si="57"/>
        <v>0</v>
      </c>
      <c r="V180" s="30">
        <f t="shared" si="58"/>
        <v>9230000</v>
      </c>
      <c r="X180" s="30">
        <f t="shared" si="42"/>
        <v>0</v>
      </c>
      <c r="Z180" s="30">
        <f t="shared" si="59"/>
        <v>9836086.9565217383</v>
      </c>
    </row>
    <row r="181" spans="2:26" x14ac:dyDescent="0.2">
      <c r="B181" s="34">
        <f t="shared" si="60"/>
        <v>43224</v>
      </c>
      <c r="C181" s="30" t="str">
        <f t="shared" si="43"/>
        <v>Fri</v>
      </c>
      <c r="D181" s="30">
        <f t="shared" si="44"/>
        <v>1</v>
      </c>
      <c r="E181" s="30">
        <f t="shared" si="45"/>
        <v>5</v>
      </c>
      <c r="F181" s="30">
        <f t="shared" si="46"/>
        <v>4</v>
      </c>
      <c r="G181" s="30">
        <f t="shared" si="47"/>
        <v>28</v>
      </c>
      <c r="H181" s="30">
        <f t="shared" si="48"/>
        <v>4</v>
      </c>
      <c r="I181" s="30">
        <f t="shared" si="49"/>
        <v>1</v>
      </c>
      <c r="J181" s="30">
        <f t="shared" si="50"/>
        <v>0</v>
      </c>
      <c r="L181" s="31">
        <f t="shared" si="41"/>
        <v>5250000</v>
      </c>
      <c r="M181" s="30">
        <f t="shared" si="51"/>
        <v>0</v>
      </c>
      <c r="N181" s="30">
        <f t="shared" si="52"/>
        <v>0</v>
      </c>
      <c r="O181" s="30">
        <f t="shared" si="53"/>
        <v>180000</v>
      </c>
      <c r="P181" s="30">
        <f t="shared" si="54"/>
        <v>0</v>
      </c>
      <c r="R181" s="30">
        <f t="shared" si="55"/>
        <v>426086.95652173914</v>
      </c>
      <c r="S181" s="30">
        <f t="shared" si="56"/>
        <v>426086.95652173914</v>
      </c>
      <c r="T181" s="30">
        <f t="shared" si="57"/>
        <v>0</v>
      </c>
      <c r="V181" s="30">
        <f t="shared" si="58"/>
        <v>0</v>
      </c>
      <c r="X181" s="30">
        <f t="shared" si="42"/>
        <v>0</v>
      </c>
      <c r="Z181" s="30">
        <f t="shared" si="59"/>
        <v>606086.95652173914</v>
      </c>
    </row>
    <row r="182" spans="2:26" x14ac:dyDescent="0.2">
      <c r="B182" s="34">
        <f t="shared" si="60"/>
        <v>43225</v>
      </c>
      <c r="C182" s="30" t="str">
        <f t="shared" si="43"/>
        <v>Sat</v>
      </c>
      <c r="D182" s="30">
        <f t="shared" si="44"/>
        <v>0</v>
      </c>
      <c r="E182" s="30">
        <f t="shared" si="45"/>
        <v>5</v>
      </c>
      <c r="F182" s="30">
        <f t="shared" si="46"/>
        <v>5</v>
      </c>
      <c r="G182" s="30">
        <f t="shared" si="47"/>
        <v>27</v>
      </c>
      <c r="H182" s="30">
        <f t="shared" si="48"/>
        <v>4</v>
      </c>
      <c r="I182" s="30">
        <f t="shared" si="49"/>
        <v>1</v>
      </c>
      <c r="J182" s="30">
        <f t="shared" si="50"/>
        <v>1903000</v>
      </c>
      <c r="L182" s="31">
        <f t="shared" si="41"/>
        <v>5600000</v>
      </c>
      <c r="M182" s="30">
        <f t="shared" si="51"/>
        <v>0</v>
      </c>
      <c r="N182" s="30">
        <f t="shared" si="52"/>
        <v>180000</v>
      </c>
      <c r="O182" s="30">
        <f t="shared" si="53"/>
        <v>0</v>
      </c>
      <c r="P182" s="30">
        <f t="shared" si="54"/>
        <v>0</v>
      </c>
      <c r="R182" s="30">
        <f t="shared" si="55"/>
        <v>426086.95652173914</v>
      </c>
      <c r="S182" s="30">
        <f t="shared" si="56"/>
        <v>0</v>
      </c>
      <c r="T182" s="30">
        <f t="shared" si="57"/>
        <v>0</v>
      </c>
      <c r="V182" s="30">
        <f t="shared" si="58"/>
        <v>0</v>
      </c>
      <c r="X182" s="30">
        <f t="shared" si="42"/>
        <v>0</v>
      </c>
      <c r="Z182" s="30">
        <f t="shared" si="59"/>
        <v>1903000</v>
      </c>
    </row>
    <row r="183" spans="2:26" x14ac:dyDescent="0.2">
      <c r="B183" s="34">
        <f t="shared" si="60"/>
        <v>43226</v>
      </c>
      <c r="C183" s="30" t="str">
        <f t="shared" si="43"/>
        <v>Sun</v>
      </c>
      <c r="D183" s="30">
        <f t="shared" si="44"/>
        <v>0</v>
      </c>
      <c r="E183" s="30">
        <f t="shared" si="45"/>
        <v>5</v>
      </c>
      <c r="F183" s="30">
        <f t="shared" si="46"/>
        <v>6</v>
      </c>
      <c r="G183" s="30">
        <f t="shared" si="47"/>
        <v>26</v>
      </c>
      <c r="H183" s="30">
        <f t="shared" si="48"/>
        <v>4</v>
      </c>
      <c r="I183" s="30">
        <f t="shared" si="49"/>
        <v>1</v>
      </c>
      <c r="J183" s="30">
        <f t="shared" si="50"/>
        <v>0</v>
      </c>
      <c r="L183" s="31">
        <f t="shared" si="41"/>
        <v>5950000</v>
      </c>
      <c r="M183" s="30">
        <f t="shared" si="51"/>
        <v>0</v>
      </c>
      <c r="N183" s="30">
        <f t="shared" si="52"/>
        <v>360000</v>
      </c>
      <c r="O183" s="30">
        <f t="shared" si="53"/>
        <v>0</v>
      </c>
      <c r="P183" s="30">
        <f t="shared" si="54"/>
        <v>0</v>
      </c>
      <c r="R183" s="30">
        <f t="shared" si="55"/>
        <v>426086.95652173914</v>
      </c>
      <c r="S183" s="30">
        <f t="shared" si="56"/>
        <v>0</v>
      </c>
      <c r="T183" s="30">
        <f t="shared" si="57"/>
        <v>0</v>
      </c>
      <c r="V183" s="30">
        <f t="shared" si="58"/>
        <v>0</v>
      </c>
      <c r="X183" s="30">
        <f t="shared" si="42"/>
        <v>0</v>
      </c>
      <c r="Z183" s="30">
        <f t="shared" si="59"/>
        <v>0</v>
      </c>
    </row>
    <row r="184" spans="2:26" x14ac:dyDescent="0.2">
      <c r="B184" s="34">
        <f t="shared" si="60"/>
        <v>43227</v>
      </c>
      <c r="C184" s="30" t="str">
        <f t="shared" si="43"/>
        <v>Mon</v>
      </c>
      <c r="D184" s="30">
        <f t="shared" si="44"/>
        <v>1</v>
      </c>
      <c r="E184" s="30">
        <f t="shared" si="45"/>
        <v>5</v>
      </c>
      <c r="F184" s="30">
        <f t="shared" si="46"/>
        <v>7</v>
      </c>
      <c r="G184" s="30">
        <f t="shared" si="47"/>
        <v>25</v>
      </c>
      <c r="H184" s="30">
        <f t="shared" si="48"/>
        <v>5</v>
      </c>
      <c r="I184" s="30">
        <f t="shared" si="49"/>
        <v>1</v>
      </c>
      <c r="J184" s="30">
        <f t="shared" si="50"/>
        <v>0</v>
      </c>
      <c r="L184" s="31">
        <f t="shared" si="41"/>
        <v>6300000</v>
      </c>
      <c r="M184" s="30">
        <f t="shared" si="51"/>
        <v>0</v>
      </c>
      <c r="N184" s="30">
        <f t="shared" si="52"/>
        <v>0</v>
      </c>
      <c r="O184" s="30">
        <f t="shared" si="53"/>
        <v>540000</v>
      </c>
      <c r="P184" s="30">
        <f t="shared" si="54"/>
        <v>0</v>
      </c>
      <c r="R184" s="30">
        <f t="shared" si="55"/>
        <v>426086.95652173914</v>
      </c>
      <c r="S184" s="30">
        <f t="shared" si="56"/>
        <v>426086.95652173914</v>
      </c>
      <c r="T184" s="30">
        <f t="shared" si="57"/>
        <v>5340000</v>
      </c>
      <c r="V184" s="30">
        <f t="shared" si="58"/>
        <v>0</v>
      </c>
      <c r="X184" s="30">
        <f t="shared" si="42"/>
        <v>0</v>
      </c>
      <c r="Z184" s="30">
        <f t="shared" si="59"/>
        <v>6306086.9565217393</v>
      </c>
    </row>
    <row r="185" spans="2:26" x14ac:dyDescent="0.2">
      <c r="B185" s="34">
        <f t="shared" si="60"/>
        <v>43228</v>
      </c>
      <c r="C185" s="30" t="str">
        <f t="shared" si="43"/>
        <v>Tue</v>
      </c>
      <c r="D185" s="30">
        <f t="shared" si="44"/>
        <v>1</v>
      </c>
      <c r="E185" s="30">
        <f t="shared" si="45"/>
        <v>5</v>
      </c>
      <c r="F185" s="30">
        <f t="shared" si="46"/>
        <v>8</v>
      </c>
      <c r="G185" s="30">
        <f t="shared" si="47"/>
        <v>24</v>
      </c>
      <c r="H185" s="30">
        <f t="shared" si="48"/>
        <v>6</v>
      </c>
      <c r="I185" s="30">
        <f t="shared" si="49"/>
        <v>1</v>
      </c>
      <c r="J185" s="30">
        <f t="shared" si="50"/>
        <v>0</v>
      </c>
      <c r="L185" s="31">
        <f t="shared" si="41"/>
        <v>6650000</v>
      </c>
      <c r="M185" s="30">
        <f t="shared" si="51"/>
        <v>0</v>
      </c>
      <c r="N185" s="30">
        <f t="shared" si="52"/>
        <v>0</v>
      </c>
      <c r="O185" s="30">
        <f t="shared" si="53"/>
        <v>180000</v>
      </c>
      <c r="P185" s="30">
        <f t="shared" si="54"/>
        <v>0</v>
      </c>
      <c r="R185" s="30">
        <f t="shared" si="55"/>
        <v>426086.95652173914</v>
      </c>
      <c r="S185" s="30">
        <f t="shared" si="56"/>
        <v>426086.95652173914</v>
      </c>
      <c r="T185" s="30">
        <f t="shared" si="57"/>
        <v>0</v>
      </c>
      <c r="V185" s="30">
        <f t="shared" si="58"/>
        <v>0</v>
      </c>
      <c r="X185" s="30">
        <f t="shared" si="42"/>
        <v>1790000</v>
      </c>
      <c r="Z185" s="30">
        <f t="shared" si="59"/>
        <v>2396086.9565217393</v>
      </c>
    </row>
    <row r="186" spans="2:26" x14ac:dyDescent="0.2">
      <c r="B186" s="34">
        <f t="shared" si="60"/>
        <v>43229</v>
      </c>
      <c r="C186" s="30" t="str">
        <f t="shared" si="43"/>
        <v>Wed</v>
      </c>
      <c r="D186" s="30">
        <f t="shared" si="44"/>
        <v>1</v>
      </c>
      <c r="E186" s="30">
        <f t="shared" si="45"/>
        <v>5</v>
      </c>
      <c r="F186" s="30">
        <f t="shared" si="46"/>
        <v>9</v>
      </c>
      <c r="G186" s="30">
        <f t="shared" si="47"/>
        <v>23</v>
      </c>
      <c r="H186" s="30">
        <f t="shared" si="48"/>
        <v>7</v>
      </c>
      <c r="I186" s="30">
        <f t="shared" si="49"/>
        <v>1</v>
      </c>
      <c r="J186" s="30">
        <f t="shared" si="50"/>
        <v>0</v>
      </c>
      <c r="L186" s="31">
        <f t="shared" si="41"/>
        <v>7000000</v>
      </c>
      <c r="M186" s="30">
        <f t="shared" si="51"/>
        <v>0</v>
      </c>
      <c r="N186" s="30">
        <f t="shared" si="52"/>
        <v>0</v>
      </c>
      <c r="O186" s="30">
        <f t="shared" si="53"/>
        <v>180000</v>
      </c>
      <c r="P186" s="30">
        <f t="shared" si="54"/>
        <v>0</v>
      </c>
      <c r="R186" s="30">
        <f t="shared" si="55"/>
        <v>426086.95652173914</v>
      </c>
      <c r="S186" s="30">
        <f t="shared" si="56"/>
        <v>426086.95652173914</v>
      </c>
      <c r="T186" s="30">
        <f t="shared" si="57"/>
        <v>0</v>
      </c>
      <c r="V186" s="30">
        <f t="shared" si="58"/>
        <v>0</v>
      </c>
      <c r="X186" s="30">
        <f t="shared" si="42"/>
        <v>0</v>
      </c>
      <c r="Z186" s="30">
        <f t="shared" si="59"/>
        <v>606086.95652173914</v>
      </c>
    </row>
    <row r="187" spans="2:26" x14ac:dyDescent="0.2">
      <c r="B187" s="34">
        <f t="shared" si="60"/>
        <v>43230</v>
      </c>
      <c r="C187" s="30" t="str">
        <f t="shared" si="43"/>
        <v>Thu</v>
      </c>
      <c r="D187" s="30">
        <f t="shared" si="44"/>
        <v>1</v>
      </c>
      <c r="E187" s="30">
        <f t="shared" si="45"/>
        <v>5</v>
      </c>
      <c r="F187" s="30">
        <f t="shared" si="46"/>
        <v>10</v>
      </c>
      <c r="G187" s="30">
        <f t="shared" si="47"/>
        <v>22</v>
      </c>
      <c r="H187" s="30">
        <f t="shared" si="48"/>
        <v>8</v>
      </c>
      <c r="I187" s="30">
        <f t="shared" si="49"/>
        <v>2</v>
      </c>
      <c r="J187" s="30">
        <f t="shared" si="50"/>
        <v>3633000</v>
      </c>
      <c r="L187" s="31">
        <f t="shared" si="41"/>
        <v>7350000</v>
      </c>
      <c r="M187" s="30">
        <f t="shared" si="51"/>
        <v>0</v>
      </c>
      <c r="N187" s="30">
        <f t="shared" si="52"/>
        <v>0</v>
      </c>
      <c r="O187" s="30">
        <f t="shared" si="53"/>
        <v>180000</v>
      </c>
      <c r="P187" s="30">
        <f t="shared" si="54"/>
        <v>0</v>
      </c>
      <c r="R187" s="30">
        <f t="shared" si="55"/>
        <v>426086.95652173914</v>
      </c>
      <c r="S187" s="30">
        <f t="shared" si="56"/>
        <v>426086.95652173914</v>
      </c>
      <c r="T187" s="30">
        <f t="shared" si="57"/>
        <v>0</v>
      </c>
      <c r="V187" s="30">
        <f t="shared" si="58"/>
        <v>0</v>
      </c>
      <c r="X187" s="30">
        <f t="shared" si="42"/>
        <v>0</v>
      </c>
      <c r="Z187" s="30">
        <f t="shared" si="59"/>
        <v>4239086.9565217393</v>
      </c>
    </row>
    <row r="188" spans="2:26" x14ac:dyDescent="0.2">
      <c r="B188" s="34">
        <f t="shared" si="60"/>
        <v>43231</v>
      </c>
      <c r="C188" s="30" t="str">
        <f t="shared" si="43"/>
        <v>Fri</v>
      </c>
      <c r="D188" s="30">
        <f t="shared" si="44"/>
        <v>1</v>
      </c>
      <c r="E188" s="30">
        <f t="shared" si="45"/>
        <v>5</v>
      </c>
      <c r="F188" s="30">
        <f t="shared" si="46"/>
        <v>11</v>
      </c>
      <c r="G188" s="30">
        <f t="shared" si="47"/>
        <v>21</v>
      </c>
      <c r="H188" s="30">
        <f t="shared" si="48"/>
        <v>9</v>
      </c>
      <c r="I188" s="30">
        <f t="shared" si="49"/>
        <v>2</v>
      </c>
      <c r="J188" s="30">
        <f t="shared" si="50"/>
        <v>0</v>
      </c>
      <c r="L188" s="31">
        <f t="shared" ref="L188:L251" si="61">IF((C188="Thu")*(I188=3),0,SUM(L187,$M$14))</f>
        <v>7700000</v>
      </c>
      <c r="M188" s="30">
        <f t="shared" si="51"/>
        <v>0</v>
      </c>
      <c r="N188" s="30">
        <f t="shared" si="52"/>
        <v>0</v>
      </c>
      <c r="O188" s="30">
        <f t="shared" si="53"/>
        <v>180000</v>
      </c>
      <c r="P188" s="30">
        <f t="shared" si="54"/>
        <v>0</v>
      </c>
      <c r="R188" s="30">
        <f t="shared" si="55"/>
        <v>426086.95652173914</v>
      </c>
      <c r="S188" s="30">
        <f t="shared" si="56"/>
        <v>426086.95652173914</v>
      </c>
      <c r="T188" s="30">
        <f t="shared" si="57"/>
        <v>0</v>
      </c>
      <c r="V188" s="30">
        <f t="shared" si="58"/>
        <v>0</v>
      </c>
      <c r="X188" s="30">
        <f t="shared" si="42"/>
        <v>0</v>
      </c>
      <c r="Z188" s="30">
        <f t="shared" si="59"/>
        <v>606086.95652173914</v>
      </c>
    </row>
    <row r="189" spans="2:26" x14ac:dyDescent="0.2">
      <c r="B189" s="34">
        <f t="shared" si="60"/>
        <v>43232</v>
      </c>
      <c r="C189" s="30" t="str">
        <f t="shared" si="43"/>
        <v>Sat</v>
      </c>
      <c r="D189" s="30">
        <f t="shared" si="44"/>
        <v>0</v>
      </c>
      <c r="E189" s="30">
        <f t="shared" si="45"/>
        <v>5</v>
      </c>
      <c r="F189" s="30">
        <f t="shared" si="46"/>
        <v>12</v>
      </c>
      <c r="G189" s="30">
        <f t="shared" si="47"/>
        <v>20</v>
      </c>
      <c r="H189" s="30">
        <f t="shared" si="48"/>
        <v>9</v>
      </c>
      <c r="I189" s="30">
        <f t="shared" si="49"/>
        <v>2</v>
      </c>
      <c r="J189" s="30">
        <f t="shared" si="50"/>
        <v>0</v>
      </c>
      <c r="L189" s="31">
        <f t="shared" si="61"/>
        <v>8050000</v>
      </c>
      <c r="M189" s="30">
        <f t="shared" si="51"/>
        <v>0</v>
      </c>
      <c r="N189" s="30">
        <f t="shared" si="52"/>
        <v>180000</v>
      </c>
      <c r="O189" s="30">
        <f t="shared" si="53"/>
        <v>0</v>
      </c>
      <c r="P189" s="30">
        <f t="shared" si="54"/>
        <v>0</v>
      </c>
      <c r="R189" s="30">
        <f t="shared" si="55"/>
        <v>426086.95652173914</v>
      </c>
      <c r="S189" s="30">
        <f t="shared" si="56"/>
        <v>0</v>
      </c>
      <c r="T189" s="30">
        <f t="shared" si="57"/>
        <v>0</v>
      </c>
      <c r="V189" s="30">
        <f t="shared" si="58"/>
        <v>0</v>
      </c>
      <c r="X189" s="30">
        <f t="shared" si="42"/>
        <v>0</v>
      </c>
      <c r="Z189" s="30">
        <f t="shared" si="59"/>
        <v>0</v>
      </c>
    </row>
    <row r="190" spans="2:26" x14ac:dyDescent="0.2">
      <c r="B190" s="34">
        <f t="shared" si="60"/>
        <v>43233</v>
      </c>
      <c r="C190" s="30" t="str">
        <f t="shared" si="43"/>
        <v>Sun</v>
      </c>
      <c r="D190" s="30">
        <f t="shared" si="44"/>
        <v>0</v>
      </c>
      <c r="E190" s="30">
        <f t="shared" si="45"/>
        <v>5</v>
      </c>
      <c r="F190" s="30">
        <f t="shared" si="46"/>
        <v>13</v>
      </c>
      <c r="G190" s="30">
        <f t="shared" si="47"/>
        <v>19</v>
      </c>
      <c r="H190" s="30">
        <f t="shared" si="48"/>
        <v>9</v>
      </c>
      <c r="I190" s="30">
        <f t="shared" si="49"/>
        <v>2</v>
      </c>
      <c r="J190" s="30">
        <f t="shared" si="50"/>
        <v>0</v>
      </c>
      <c r="L190" s="31">
        <f t="shared" si="61"/>
        <v>8400000</v>
      </c>
      <c r="M190" s="30">
        <f t="shared" si="51"/>
        <v>0</v>
      </c>
      <c r="N190" s="30">
        <f t="shared" si="52"/>
        <v>360000</v>
      </c>
      <c r="O190" s="30">
        <f t="shared" si="53"/>
        <v>0</v>
      </c>
      <c r="P190" s="30">
        <f t="shared" si="54"/>
        <v>0</v>
      </c>
      <c r="R190" s="30">
        <f t="shared" si="55"/>
        <v>426086.95652173914</v>
      </c>
      <c r="S190" s="30">
        <f t="shared" si="56"/>
        <v>0</v>
      </c>
      <c r="T190" s="30">
        <f t="shared" si="57"/>
        <v>0</v>
      </c>
      <c r="V190" s="30">
        <f t="shared" si="58"/>
        <v>0</v>
      </c>
      <c r="X190" s="30">
        <f t="shared" si="42"/>
        <v>0</v>
      </c>
      <c r="Z190" s="30">
        <f t="shared" si="59"/>
        <v>0</v>
      </c>
    </row>
    <row r="191" spans="2:26" x14ac:dyDescent="0.2">
      <c r="B191" s="34">
        <f t="shared" si="60"/>
        <v>43234</v>
      </c>
      <c r="C191" s="30" t="str">
        <f t="shared" si="43"/>
        <v>Mon</v>
      </c>
      <c r="D191" s="30">
        <f t="shared" si="44"/>
        <v>1</v>
      </c>
      <c r="E191" s="30">
        <f t="shared" si="45"/>
        <v>5</v>
      </c>
      <c r="F191" s="30">
        <f t="shared" si="46"/>
        <v>14</v>
      </c>
      <c r="G191" s="30">
        <f t="shared" si="47"/>
        <v>18</v>
      </c>
      <c r="H191" s="30">
        <f t="shared" si="48"/>
        <v>10</v>
      </c>
      <c r="I191" s="30">
        <f t="shared" si="49"/>
        <v>2</v>
      </c>
      <c r="J191" s="30">
        <f t="shared" si="50"/>
        <v>0</v>
      </c>
      <c r="L191" s="31">
        <f t="shared" si="61"/>
        <v>8750000</v>
      </c>
      <c r="M191" s="30">
        <f t="shared" si="51"/>
        <v>0</v>
      </c>
      <c r="N191" s="30">
        <f t="shared" si="52"/>
        <v>0</v>
      </c>
      <c r="O191" s="30">
        <f t="shared" si="53"/>
        <v>540000</v>
      </c>
      <c r="P191" s="30">
        <f t="shared" si="54"/>
        <v>0</v>
      </c>
      <c r="R191" s="30">
        <f t="shared" si="55"/>
        <v>426086.95652173914</v>
      </c>
      <c r="S191" s="30">
        <f t="shared" si="56"/>
        <v>426086.95652173914</v>
      </c>
      <c r="T191" s="30">
        <f t="shared" si="57"/>
        <v>5340000</v>
      </c>
      <c r="V191" s="30">
        <f t="shared" si="58"/>
        <v>0</v>
      </c>
      <c r="X191" s="30">
        <f t="shared" si="42"/>
        <v>0</v>
      </c>
      <c r="Z191" s="30">
        <f t="shared" si="59"/>
        <v>6306086.9565217393</v>
      </c>
    </row>
    <row r="192" spans="2:26" x14ac:dyDescent="0.2">
      <c r="B192" s="34">
        <f t="shared" si="60"/>
        <v>43235</v>
      </c>
      <c r="C192" s="30" t="str">
        <f t="shared" si="43"/>
        <v>Tue</v>
      </c>
      <c r="D192" s="30">
        <f t="shared" si="44"/>
        <v>1</v>
      </c>
      <c r="E192" s="30">
        <f t="shared" si="45"/>
        <v>5</v>
      </c>
      <c r="F192" s="30">
        <f t="shared" si="46"/>
        <v>15</v>
      </c>
      <c r="G192" s="30">
        <f t="shared" si="47"/>
        <v>17</v>
      </c>
      <c r="H192" s="30">
        <f t="shared" si="48"/>
        <v>11</v>
      </c>
      <c r="I192" s="30">
        <f t="shared" si="49"/>
        <v>2</v>
      </c>
      <c r="J192" s="30">
        <f t="shared" si="50"/>
        <v>0</v>
      </c>
      <c r="L192" s="31">
        <f t="shared" si="61"/>
        <v>9100000</v>
      </c>
      <c r="M192" s="30">
        <f t="shared" si="51"/>
        <v>0</v>
      </c>
      <c r="N192" s="30">
        <f t="shared" si="52"/>
        <v>0</v>
      </c>
      <c r="O192" s="30">
        <f t="shared" si="53"/>
        <v>180000</v>
      </c>
      <c r="P192" s="30">
        <f t="shared" si="54"/>
        <v>7130000</v>
      </c>
      <c r="R192" s="30">
        <f t="shared" si="55"/>
        <v>426086.95652173914</v>
      </c>
      <c r="S192" s="30">
        <f t="shared" si="56"/>
        <v>426086.95652173914</v>
      </c>
      <c r="T192" s="30">
        <f t="shared" si="57"/>
        <v>0</v>
      </c>
      <c r="V192" s="30">
        <f t="shared" si="58"/>
        <v>0</v>
      </c>
      <c r="X192" s="30">
        <f t="shared" si="42"/>
        <v>0</v>
      </c>
      <c r="Z192" s="30">
        <f t="shared" si="59"/>
        <v>7736086.9565217393</v>
      </c>
    </row>
    <row r="193" spans="2:26" x14ac:dyDescent="0.2">
      <c r="B193" s="34">
        <f t="shared" si="60"/>
        <v>43236</v>
      </c>
      <c r="C193" s="30" t="str">
        <f t="shared" si="43"/>
        <v>Wed</v>
      </c>
      <c r="D193" s="30">
        <f t="shared" si="44"/>
        <v>1</v>
      </c>
      <c r="E193" s="30">
        <f t="shared" si="45"/>
        <v>5</v>
      </c>
      <c r="F193" s="30">
        <f t="shared" si="46"/>
        <v>16</v>
      </c>
      <c r="G193" s="30">
        <f t="shared" si="47"/>
        <v>16</v>
      </c>
      <c r="H193" s="30">
        <f t="shared" si="48"/>
        <v>12</v>
      </c>
      <c r="I193" s="30">
        <f t="shared" si="49"/>
        <v>2</v>
      </c>
      <c r="J193" s="30">
        <f t="shared" si="50"/>
        <v>0</v>
      </c>
      <c r="L193" s="31">
        <f t="shared" si="61"/>
        <v>9450000</v>
      </c>
      <c r="M193" s="30">
        <f t="shared" si="51"/>
        <v>0</v>
      </c>
      <c r="N193" s="30">
        <f t="shared" si="52"/>
        <v>0</v>
      </c>
      <c r="O193" s="30">
        <f t="shared" si="53"/>
        <v>180000</v>
      </c>
      <c r="P193" s="30">
        <f t="shared" si="54"/>
        <v>0</v>
      </c>
      <c r="R193" s="30">
        <f t="shared" si="55"/>
        <v>426086.95652173914</v>
      </c>
      <c r="S193" s="30">
        <f t="shared" si="56"/>
        <v>426086.95652173914</v>
      </c>
      <c r="T193" s="30">
        <f t="shared" si="57"/>
        <v>0</v>
      </c>
      <c r="V193" s="30">
        <f t="shared" si="58"/>
        <v>0</v>
      </c>
      <c r="X193" s="30">
        <f t="shared" si="42"/>
        <v>1790000</v>
      </c>
      <c r="Z193" s="30">
        <f t="shared" si="59"/>
        <v>2396086.9565217393</v>
      </c>
    </row>
    <row r="194" spans="2:26" x14ac:dyDescent="0.2">
      <c r="B194" s="34">
        <f t="shared" si="60"/>
        <v>43237</v>
      </c>
      <c r="C194" s="30" t="str">
        <f t="shared" si="43"/>
        <v>Thu</v>
      </c>
      <c r="D194" s="30">
        <f t="shared" si="44"/>
        <v>1</v>
      </c>
      <c r="E194" s="30">
        <f t="shared" si="45"/>
        <v>5</v>
      </c>
      <c r="F194" s="30">
        <f t="shared" si="46"/>
        <v>17</v>
      </c>
      <c r="G194" s="30">
        <f t="shared" si="47"/>
        <v>15</v>
      </c>
      <c r="H194" s="30">
        <f t="shared" si="48"/>
        <v>13</v>
      </c>
      <c r="I194" s="30">
        <f t="shared" si="49"/>
        <v>3</v>
      </c>
      <c r="J194" s="30">
        <f t="shared" si="50"/>
        <v>0</v>
      </c>
      <c r="L194" s="31">
        <f t="shared" si="61"/>
        <v>0</v>
      </c>
      <c r="M194" s="30">
        <f t="shared" si="51"/>
        <v>9800000</v>
      </c>
      <c r="N194" s="30">
        <f t="shared" si="52"/>
        <v>0</v>
      </c>
      <c r="O194" s="30">
        <f t="shared" si="53"/>
        <v>180000</v>
      </c>
      <c r="P194" s="30">
        <f t="shared" si="54"/>
        <v>0</v>
      </c>
      <c r="R194" s="30">
        <f t="shared" si="55"/>
        <v>426086.95652173914</v>
      </c>
      <c r="S194" s="30">
        <f t="shared" si="56"/>
        <v>426086.95652173914</v>
      </c>
      <c r="T194" s="30">
        <f t="shared" si="57"/>
        <v>0</v>
      </c>
      <c r="V194" s="30">
        <f t="shared" si="58"/>
        <v>0</v>
      </c>
      <c r="X194" s="30">
        <f t="shared" si="42"/>
        <v>0</v>
      </c>
      <c r="Z194" s="30">
        <f t="shared" si="59"/>
        <v>10406086.956521738</v>
      </c>
    </row>
    <row r="195" spans="2:26" x14ac:dyDescent="0.2">
      <c r="B195" s="34">
        <f t="shared" si="60"/>
        <v>43238</v>
      </c>
      <c r="C195" s="30" t="str">
        <f t="shared" si="43"/>
        <v>Fri</v>
      </c>
      <c r="D195" s="30">
        <f t="shared" si="44"/>
        <v>1</v>
      </c>
      <c r="E195" s="30">
        <f t="shared" si="45"/>
        <v>5</v>
      </c>
      <c r="F195" s="30">
        <f t="shared" si="46"/>
        <v>18</v>
      </c>
      <c r="G195" s="30">
        <f t="shared" si="47"/>
        <v>14</v>
      </c>
      <c r="H195" s="30">
        <f t="shared" si="48"/>
        <v>14</v>
      </c>
      <c r="I195" s="30">
        <f t="shared" si="49"/>
        <v>3</v>
      </c>
      <c r="J195" s="30">
        <f t="shared" si="50"/>
        <v>7093000</v>
      </c>
      <c r="L195" s="31">
        <f t="shared" si="61"/>
        <v>350000</v>
      </c>
      <c r="M195" s="30">
        <f t="shared" si="51"/>
        <v>0</v>
      </c>
      <c r="N195" s="30">
        <f t="shared" si="52"/>
        <v>0</v>
      </c>
      <c r="O195" s="30">
        <f t="shared" si="53"/>
        <v>180000</v>
      </c>
      <c r="P195" s="30">
        <f t="shared" si="54"/>
        <v>0</v>
      </c>
      <c r="R195" s="30">
        <f t="shared" si="55"/>
        <v>426086.95652173914</v>
      </c>
      <c r="S195" s="30">
        <f t="shared" si="56"/>
        <v>426086.95652173914</v>
      </c>
      <c r="T195" s="30">
        <f t="shared" si="57"/>
        <v>5340000</v>
      </c>
      <c r="V195" s="30">
        <f t="shared" si="58"/>
        <v>0</v>
      </c>
      <c r="X195" s="30">
        <f t="shared" si="42"/>
        <v>0</v>
      </c>
      <c r="Z195" s="30">
        <f t="shared" si="59"/>
        <v>13039086.956521738</v>
      </c>
    </row>
    <row r="196" spans="2:26" x14ac:dyDescent="0.2">
      <c r="B196" s="34">
        <f t="shared" si="60"/>
        <v>43239</v>
      </c>
      <c r="C196" s="30" t="str">
        <f t="shared" si="43"/>
        <v>Sat</v>
      </c>
      <c r="D196" s="30">
        <f t="shared" si="44"/>
        <v>0</v>
      </c>
      <c r="E196" s="30">
        <f t="shared" si="45"/>
        <v>5</v>
      </c>
      <c r="F196" s="30">
        <f t="shared" si="46"/>
        <v>19</v>
      </c>
      <c r="G196" s="30">
        <f t="shared" si="47"/>
        <v>13</v>
      </c>
      <c r="H196" s="30">
        <f t="shared" si="48"/>
        <v>14</v>
      </c>
      <c r="I196" s="30">
        <f t="shared" si="49"/>
        <v>3</v>
      </c>
      <c r="J196" s="30">
        <f t="shared" si="50"/>
        <v>0</v>
      </c>
      <c r="L196" s="31">
        <f t="shared" si="61"/>
        <v>700000</v>
      </c>
      <c r="M196" s="30">
        <f t="shared" si="51"/>
        <v>0</v>
      </c>
      <c r="N196" s="30">
        <f t="shared" si="52"/>
        <v>180000</v>
      </c>
      <c r="O196" s="30">
        <f t="shared" si="53"/>
        <v>0</v>
      </c>
      <c r="P196" s="30">
        <f t="shared" si="54"/>
        <v>0</v>
      </c>
      <c r="R196" s="30">
        <f t="shared" si="55"/>
        <v>426086.95652173914</v>
      </c>
      <c r="S196" s="30">
        <f t="shared" si="56"/>
        <v>0</v>
      </c>
      <c r="T196" s="30">
        <f t="shared" si="57"/>
        <v>0</v>
      </c>
      <c r="V196" s="30">
        <f t="shared" si="58"/>
        <v>0</v>
      </c>
      <c r="X196" s="30">
        <f t="shared" si="42"/>
        <v>0</v>
      </c>
      <c r="Z196" s="30">
        <f t="shared" si="59"/>
        <v>0</v>
      </c>
    </row>
    <row r="197" spans="2:26" x14ac:dyDescent="0.2">
      <c r="B197" s="34">
        <f t="shared" si="60"/>
        <v>43240</v>
      </c>
      <c r="C197" s="30" t="str">
        <f t="shared" si="43"/>
        <v>Sun</v>
      </c>
      <c r="D197" s="30">
        <f t="shared" si="44"/>
        <v>0</v>
      </c>
      <c r="E197" s="30">
        <f t="shared" si="45"/>
        <v>5</v>
      </c>
      <c r="F197" s="30">
        <f t="shared" si="46"/>
        <v>20</v>
      </c>
      <c r="G197" s="30">
        <f t="shared" si="47"/>
        <v>12</v>
      </c>
      <c r="H197" s="30">
        <f t="shared" si="48"/>
        <v>14</v>
      </c>
      <c r="I197" s="30">
        <f t="shared" si="49"/>
        <v>3</v>
      </c>
      <c r="J197" s="30">
        <f t="shared" si="50"/>
        <v>0</v>
      </c>
      <c r="L197" s="31">
        <f t="shared" si="61"/>
        <v>1050000</v>
      </c>
      <c r="M197" s="30">
        <f t="shared" si="51"/>
        <v>0</v>
      </c>
      <c r="N197" s="30">
        <f t="shared" si="52"/>
        <v>360000</v>
      </c>
      <c r="O197" s="30">
        <f t="shared" si="53"/>
        <v>0</v>
      </c>
      <c r="P197" s="30">
        <f t="shared" si="54"/>
        <v>0</v>
      </c>
      <c r="R197" s="30">
        <f t="shared" si="55"/>
        <v>426086.95652173914</v>
      </c>
      <c r="S197" s="30">
        <f t="shared" si="56"/>
        <v>0</v>
      </c>
      <c r="T197" s="30">
        <f t="shared" si="57"/>
        <v>0</v>
      </c>
      <c r="V197" s="30">
        <f t="shared" si="58"/>
        <v>0</v>
      </c>
      <c r="X197" s="30">
        <f t="shared" si="42"/>
        <v>0</v>
      </c>
      <c r="Z197" s="30">
        <f t="shared" si="59"/>
        <v>0</v>
      </c>
    </row>
    <row r="198" spans="2:26" x14ac:dyDescent="0.2">
      <c r="B198" s="34">
        <f t="shared" si="60"/>
        <v>43241</v>
      </c>
      <c r="C198" s="30" t="str">
        <f t="shared" si="43"/>
        <v>Mon</v>
      </c>
      <c r="D198" s="30">
        <f t="shared" si="44"/>
        <v>1</v>
      </c>
      <c r="E198" s="30">
        <f t="shared" si="45"/>
        <v>5</v>
      </c>
      <c r="F198" s="30">
        <f t="shared" si="46"/>
        <v>21</v>
      </c>
      <c r="G198" s="30">
        <f t="shared" si="47"/>
        <v>11</v>
      </c>
      <c r="H198" s="30">
        <f t="shared" si="48"/>
        <v>15</v>
      </c>
      <c r="I198" s="30">
        <f t="shared" si="49"/>
        <v>3</v>
      </c>
      <c r="J198" s="30">
        <f t="shared" si="50"/>
        <v>0</v>
      </c>
      <c r="L198" s="31">
        <f t="shared" si="61"/>
        <v>1400000</v>
      </c>
      <c r="M198" s="30">
        <f t="shared" si="51"/>
        <v>0</v>
      </c>
      <c r="N198" s="30">
        <f t="shared" si="52"/>
        <v>0</v>
      </c>
      <c r="O198" s="30">
        <f t="shared" si="53"/>
        <v>540000</v>
      </c>
      <c r="P198" s="30">
        <f t="shared" si="54"/>
        <v>0</v>
      </c>
      <c r="R198" s="30">
        <f t="shared" si="55"/>
        <v>426086.95652173914</v>
      </c>
      <c r="S198" s="30">
        <f t="shared" si="56"/>
        <v>426086.95652173914</v>
      </c>
      <c r="T198" s="30">
        <f t="shared" si="57"/>
        <v>0</v>
      </c>
      <c r="V198" s="30">
        <f t="shared" si="58"/>
        <v>0</v>
      </c>
      <c r="X198" s="30">
        <f t="shared" si="42"/>
        <v>0</v>
      </c>
      <c r="Z198" s="30">
        <f t="shared" si="59"/>
        <v>966086.95652173914</v>
      </c>
    </row>
    <row r="199" spans="2:26" x14ac:dyDescent="0.2">
      <c r="B199" s="34">
        <f t="shared" si="60"/>
        <v>43242</v>
      </c>
      <c r="C199" s="30" t="str">
        <f t="shared" si="43"/>
        <v>Tue</v>
      </c>
      <c r="D199" s="30">
        <f t="shared" si="44"/>
        <v>1</v>
      </c>
      <c r="E199" s="30">
        <f t="shared" si="45"/>
        <v>5</v>
      </c>
      <c r="F199" s="30">
        <f t="shared" si="46"/>
        <v>22</v>
      </c>
      <c r="G199" s="30">
        <f t="shared" si="47"/>
        <v>10</v>
      </c>
      <c r="H199" s="30">
        <f t="shared" si="48"/>
        <v>16</v>
      </c>
      <c r="I199" s="30">
        <f t="shared" si="49"/>
        <v>3</v>
      </c>
      <c r="J199" s="30">
        <f t="shared" si="50"/>
        <v>0</v>
      </c>
      <c r="L199" s="31">
        <f t="shared" si="61"/>
        <v>1750000</v>
      </c>
      <c r="M199" s="30">
        <f t="shared" si="51"/>
        <v>0</v>
      </c>
      <c r="N199" s="30">
        <f t="shared" si="52"/>
        <v>0</v>
      </c>
      <c r="O199" s="30">
        <f t="shared" si="53"/>
        <v>180000</v>
      </c>
      <c r="P199" s="30">
        <f t="shared" si="54"/>
        <v>0</v>
      </c>
      <c r="R199" s="30">
        <f t="shared" si="55"/>
        <v>426086.95652173914</v>
      </c>
      <c r="S199" s="30">
        <f t="shared" si="56"/>
        <v>426086.95652173914</v>
      </c>
      <c r="T199" s="30">
        <f t="shared" si="57"/>
        <v>0</v>
      </c>
      <c r="V199" s="30">
        <f t="shared" si="58"/>
        <v>0</v>
      </c>
      <c r="X199" s="30">
        <f t="shared" si="42"/>
        <v>0</v>
      </c>
      <c r="Z199" s="30">
        <f t="shared" si="59"/>
        <v>606086.95652173914</v>
      </c>
    </row>
    <row r="200" spans="2:26" x14ac:dyDescent="0.2">
      <c r="B200" s="34">
        <f t="shared" si="60"/>
        <v>43243</v>
      </c>
      <c r="C200" s="30" t="str">
        <f t="shared" si="43"/>
        <v>Wed</v>
      </c>
      <c r="D200" s="30">
        <f t="shared" si="44"/>
        <v>1</v>
      </c>
      <c r="E200" s="30">
        <f t="shared" si="45"/>
        <v>5</v>
      </c>
      <c r="F200" s="30">
        <f t="shared" si="46"/>
        <v>23</v>
      </c>
      <c r="G200" s="30">
        <f t="shared" si="47"/>
        <v>9</v>
      </c>
      <c r="H200" s="30">
        <f t="shared" si="48"/>
        <v>17</v>
      </c>
      <c r="I200" s="30">
        <f t="shared" si="49"/>
        <v>3</v>
      </c>
      <c r="J200" s="30">
        <f t="shared" si="50"/>
        <v>4671000</v>
      </c>
      <c r="L200" s="31">
        <f t="shared" si="61"/>
        <v>2100000</v>
      </c>
      <c r="M200" s="30">
        <f t="shared" si="51"/>
        <v>0</v>
      </c>
      <c r="N200" s="30">
        <f t="shared" si="52"/>
        <v>0</v>
      </c>
      <c r="O200" s="30">
        <f t="shared" si="53"/>
        <v>180000</v>
      </c>
      <c r="P200" s="30">
        <f t="shared" si="54"/>
        <v>0</v>
      </c>
      <c r="R200" s="30">
        <f t="shared" si="55"/>
        <v>426086.95652173914</v>
      </c>
      <c r="S200" s="30">
        <f t="shared" si="56"/>
        <v>426086.95652173914</v>
      </c>
      <c r="T200" s="30">
        <f t="shared" si="57"/>
        <v>0</v>
      </c>
      <c r="V200" s="30">
        <f t="shared" si="58"/>
        <v>0</v>
      </c>
      <c r="X200" s="30">
        <f t="shared" si="42"/>
        <v>0</v>
      </c>
      <c r="Z200" s="30">
        <f t="shared" si="59"/>
        <v>5277086.9565217393</v>
      </c>
    </row>
    <row r="201" spans="2:26" x14ac:dyDescent="0.2">
      <c r="B201" s="34">
        <f t="shared" si="60"/>
        <v>43244</v>
      </c>
      <c r="C201" s="30" t="str">
        <f t="shared" si="43"/>
        <v>Thu</v>
      </c>
      <c r="D201" s="30">
        <f t="shared" si="44"/>
        <v>1</v>
      </c>
      <c r="E201" s="30">
        <f t="shared" si="45"/>
        <v>5</v>
      </c>
      <c r="F201" s="30">
        <f t="shared" si="46"/>
        <v>24</v>
      </c>
      <c r="G201" s="30">
        <f t="shared" si="47"/>
        <v>8</v>
      </c>
      <c r="H201" s="30">
        <f t="shared" si="48"/>
        <v>18</v>
      </c>
      <c r="I201" s="30">
        <f t="shared" si="49"/>
        <v>4</v>
      </c>
      <c r="J201" s="30">
        <f t="shared" si="50"/>
        <v>0</v>
      </c>
      <c r="L201" s="31">
        <f t="shared" si="61"/>
        <v>2450000</v>
      </c>
      <c r="M201" s="30">
        <f t="shared" si="51"/>
        <v>0</v>
      </c>
      <c r="N201" s="30">
        <f t="shared" si="52"/>
        <v>0</v>
      </c>
      <c r="O201" s="30">
        <f t="shared" si="53"/>
        <v>180000</v>
      </c>
      <c r="P201" s="30">
        <f t="shared" si="54"/>
        <v>0</v>
      </c>
      <c r="R201" s="30">
        <f t="shared" si="55"/>
        <v>426086.95652173914</v>
      </c>
      <c r="S201" s="30">
        <f t="shared" si="56"/>
        <v>426086.95652173914</v>
      </c>
      <c r="T201" s="30">
        <f t="shared" si="57"/>
        <v>0</v>
      </c>
      <c r="V201" s="30">
        <f t="shared" si="58"/>
        <v>0</v>
      </c>
      <c r="X201" s="30">
        <f t="shared" si="42"/>
        <v>1790000</v>
      </c>
      <c r="Z201" s="30">
        <f t="shared" si="59"/>
        <v>2396086.9565217393</v>
      </c>
    </row>
    <row r="202" spans="2:26" x14ac:dyDescent="0.2">
      <c r="B202" s="34">
        <f t="shared" si="60"/>
        <v>43245</v>
      </c>
      <c r="C202" s="30" t="str">
        <f t="shared" si="43"/>
        <v>Fri</v>
      </c>
      <c r="D202" s="30">
        <f t="shared" si="44"/>
        <v>1</v>
      </c>
      <c r="E202" s="30">
        <f t="shared" si="45"/>
        <v>5</v>
      </c>
      <c r="F202" s="30">
        <f t="shared" si="46"/>
        <v>25</v>
      </c>
      <c r="G202" s="30">
        <f t="shared" si="47"/>
        <v>7</v>
      </c>
      <c r="H202" s="30">
        <f t="shared" si="48"/>
        <v>19</v>
      </c>
      <c r="I202" s="30">
        <f t="shared" si="49"/>
        <v>4</v>
      </c>
      <c r="J202" s="30">
        <f t="shared" si="50"/>
        <v>0</v>
      </c>
      <c r="L202" s="31">
        <f t="shared" si="61"/>
        <v>2800000</v>
      </c>
      <c r="M202" s="30">
        <f t="shared" si="51"/>
        <v>0</v>
      </c>
      <c r="N202" s="30">
        <f t="shared" si="52"/>
        <v>0</v>
      </c>
      <c r="O202" s="30">
        <f t="shared" si="53"/>
        <v>180000</v>
      </c>
      <c r="P202" s="30">
        <f t="shared" si="54"/>
        <v>0</v>
      </c>
      <c r="R202" s="30">
        <f t="shared" si="55"/>
        <v>426086.95652173914</v>
      </c>
      <c r="S202" s="30">
        <f t="shared" si="56"/>
        <v>426086.95652173914</v>
      </c>
      <c r="T202" s="30">
        <f t="shared" si="57"/>
        <v>0</v>
      </c>
      <c r="V202" s="30">
        <f t="shared" si="58"/>
        <v>0</v>
      </c>
      <c r="X202" s="30">
        <f t="shared" si="42"/>
        <v>0</v>
      </c>
      <c r="Z202" s="30">
        <f t="shared" si="59"/>
        <v>606086.95652173914</v>
      </c>
    </row>
    <row r="203" spans="2:26" x14ac:dyDescent="0.2">
      <c r="B203" s="34">
        <f t="shared" si="60"/>
        <v>43246</v>
      </c>
      <c r="C203" s="30" t="str">
        <f t="shared" si="43"/>
        <v>Sat</v>
      </c>
      <c r="D203" s="30">
        <f t="shared" si="44"/>
        <v>0</v>
      </c>
      <c r="E203" s="30">
        <f t="shared" si="45"/>
        <v>5</v>
      </c>
      <c r="F203" s="30">
        <f t="shared" si="46"/>
        <v>26</v>
      </c>
      <c r="G203" s="30">
        <f t="shared" si="47"/>
        <v>6</v>
      </c>
      <c r="H203" s="30">
        <f t="shared" si="48"/>
        <v>19</v>
      </c>
      <c r="I203" s="30">
        <f t="shared" si="49"/>
        <v>4</v>
      </c>
      <c r="J203" s="30">
        <f t="shared" si="50"/>
        <v>0</v>
      </c>
      <c r="L203" s="31">
        <f t="shared" si="61"/>
        <v>3150000</v>
      </c>
      <c r="M203" s="30">
        <f t="shared" si="51"/>
        <v>0</v>
      </c>
      <c r="N203" s="30">
        <f t="shared" si="52"/>
        <v>180000</v>
      </c>
      <c r="O203" s="30">
        <f t="shared" si="53"/>
        <v>0</v>
      </c>
      <c r="P203" s="30">
        <f t="shared" si="54"/>
        <v>0</v>
      </c>
      <c r="R203" s="30">
        <f t="shared" si="55"/>
        <v>426086.95652173914</v>
      </c>
      <c r="S203" s="30">
        <f t="shared" si="56"/>
        <v>0</v>
      </c>
      <c r="T203" s="30">
        <f t="shared" si="57"/>
        <v>0</v>
      </c>
      <c r="V203" s="30">
        <f t="shared" si="58"/>
        <v>0</v>
      </c>
      <c r="X203" s="30">
        <f t="shared" si="42"/>
        <v>0</v>
      </c>
      <c r="Z203" s="30">
        <f t="shared" si="59"/>
        <v>0</v>
      </c>
    </row>
    <row r="204" spans="2:26" x14ac:dyDescent="0.2">
      <c r="B204" s="34">
        <f t="shared" si="60"/>
        <v>43247</v>
      </c>
      <c r="C204" s="30" t="str">
        <f t="shared" si="43"/>
        <v>Sun</v>
      </c>
      <c r="D204" s="30">
        <f t="shared" si="44"/>
        <v>0</v>
      </c>
      <c r="E204" s="30">
        <f t="shared" si="45"/>
        <v>5</v>
      </c>
      <c r="F204" s="30">
        <f t="shared" si="46"/>
        <v>27</v>
      </c>
      <c r="G204" s="30">
        <f t="shared" si="47"/>
        <v>5</v>
      </c>
      <c r="H204" s="30">
        <f t="shared" si="48"/>
        <v>19</v>
      </c>
      <c r="I204" s="30">
        <f t="shared" si="49"/>
        <v>4</v>
      </c>
      <c r="J204" s="30">
        <f t="shared" si="50"/>
        <v>0</v>
      </c>
      <c r="L204" s="31">
        <f t="shared" si="61"/>
        <v>3500000</v>
      </c>
      <c r="M204" s="30">
        <f t="shared" si="51"/>
        <v>0</v>
      </c>
      <c r="N204" s="30">
        <f t="shared" si="52"/>
        <v>360000</v>
      </c>
      <c r="O204" s="30">
        <f t="shared" si="53"/>
        <v>0</v>
      </c>
      <c r="P204" s="30">
        <f t="shared" si="54"/>
        <v>0</v>
      </c>
      <c r="R204" s="30">
        <f t="shared" si="55"/>
        <v>426086.95652173914</v>
      </c>
      <c r="S204" s="30">
        <f t="shared" si="56"/>
        <v>0</v>
      </c>
      <c r="T204" s="30">
        <f t="shared" si="57"/>
        <v>0</v>
      </c>
      <c r="V204" s="30">
        <f t="shared" si="58"/>
        <v>0</v>
      </c>
      <c r="X204" s="30">
        <f t="shared" si="42"/>
        <v>0</v>
      </c>
      <c r="Z204" s="30">
        <f t="shared" si="59"/>
        <v>0</v>
      </c>
    </row>
    <row r="205" spans="2:26" x14ac:dyDescent="0.2">
      <c r="B205" s="34">
        <f t="shared" si="60"/>
        <v>43248</v>
      </c>
      <c r="C205" s="30" t="str">
        <f t="shared" si="43"/>
        <v>Mon</v>
      </c>
      <c r="D205" s="30">
        <f t="shared" si="44"/>
        <v>1</v>
      </c>
      <c r="E205" s="30">
        <f t="shared" si="45"/>
        <v>5</v>
      </c>
      <c r="F205" s="30">
        <f t="shared" si="46"/>
        <v>28</v>
      </c>
      <c r="G205" s="30">
        <f t="shared" si="47"/>
        <v>4</v>
      </c>
      <c r="H205" s="30">
        <f t="shared" si="48"/>
        <v>20</v>
      </c>
      <c r="I205" s="30">
        <f t="shared" si="49"/>
        <v>4</v>
      </c>
      <c r="J205" s="30">
        <f t="shared" si="50"/>
        <v>0</v>
      </c>
      <c r="L205" s="31">
        <f t="shared" si="61"/>
        <v>3850000</v>
      </c>
      <c r="M205" s="30">
        <f t="shared" si="51"/>
        <v>0</v>
      </c>
      <c r="N205" s="30">
        <f t="shared" si="52"/>
        <v>0</v>
      </c>
      <c r="O205" s="30">
        <f t="shared" si="53"/>
        <v>540000</v>
      </c>
      <c r="P205" s="30">
        <f t="shared" si="54"/>
        <v>0</v>
      </c>
      <c r="R205" s="30">
        <f t="shared" si="55"/>
        <v>426086.95652173914</v>
      </c>
      <c r="S205" s="30">
        <f t="shared" si="56"/>
        <v>426086.95652173914</v>
      </c>
      <c r="T205" s="30">
        <f t="shared" si="57"/>
        <v>0</v>
      </c>
      <c r="V205" s="30">
        <f t="shared" si="58"/>
        <v>0</v>
      </c>
      <c r="X205" s="30">
        <f t="shared" si="42"/>
        <v>0</v>
      </c>
      <c r="Z205" s="30">
        <f t="shared" si="59"/>
        <v>966086.95652173914</v>
      </c>
    </row>
    <row r="206" spans="2:26" x14ac:dyDescent="0.2">
      <c r="B206" s="34">
        <f t="shared" si="60"/>
        <v>43249</v>
      </c>
      <c r="C206" s="30" t="str">
        <f t="shared" si="43"/>
        <v>Tue</v>
      </c>
      <c r="D206" s="30">
        <f t="shared" si="44"/>
        <v>1</v>
      </c>
      <c r="E206" s="30">
        <f t="shared" si="45"/>
        <v>5</v>
      </c>
      <c r="F206" s="30">
        <f t="shared" si="46"/>
        <v>29</v>
      </c>
      <c r="G206" s="30">
        <f t="shared" si="47"/>
        <v>3</v>
      </c>
      <c r="H206" s="30">
        <f t="shared" si="48"/>
        <v>21</v>
      </c>
      <c r="I206" s="30">
        <f t="shared" si="49"/>
        <v>4</v>
      </c>
      <c r="J206" s="30">
        <f t="shared" si="50"/>
        <v>0</v>
      </c>
      <c r="L206" s="31">
        <f t="shared" si="61"/>
        <v>4200000</v>
      </c>
      <c r="M206" s="30">
        <f t="shared" si="51"/>
        <v>0</v>
      </c>
      <c r="N206" s="30">
        <f t="shared" si="52"/>
        <v>0</v>
      </c>
      <c r="O206" s="30">
        <f t="shared" si="53"/>
        <v>180000</v>
      </c>
      <c r="P206" s="30">
        <f t="shared" si="54"/>
        <v>0</v>
      </c>
      <c r="R206" s="30">
        <f t="shared" si="55"/>
        <v>426086.95652173914</v>
      </c>
      <c r="S206" s="30">
        <f t="shared" si="56"/>
        <v>426086.95652173914</v>
      </c>
      <c r="T206" s="30">
        <f t="shared" si="57"/>
        <v>0</v>
      </c>
      <c r="V206" s="30">
        <f t="shared" si="58"/>
        <v>0</v>
      </c>
      <c r="X206" s="30">
        <f t="shared" si="42"/>
        <v>0</v>
      </c>
      <c r="Z206" s="30">
        <f t="shared" si="59"/>
        <v>606086.95652173914</v>
      </c>
    </row>
    <row r="207" spans="2:26" x14ac:dyDescent="0.2">
      <c r="B207" s="34">
        <f t="shared" si="60"/>
        <v>43250</v>
      </c>
      <c r="C207" s="30" t="str">
        <f t="shared" si="43"/>
        <v>Wed</v>
      </c>
      <c r="D207" s="30">
        <f t="shared" si="44"/>
        <v>1</v>
      </c>
      <c r="E207" s="30">
        <f t="shared" si="45"/>
        <v>5</v>
      </c>
      <c r="F207" s="30">
        <f t="shared" si="46"/>
        <v>30</v>
      </c>
      <c r="G207" s="30">
        <f t="shared" si="47"/>
        <v>2</v>
      </c>
      <c r="H207" s="30">
        <f t="shared" si="48"/>
        <v>22</v>
      </c>
      <c r="I207" s="30">
        <f t="shared" si="49"/>
        <v>4</v>
      </c>
      <c r="J207" s="30">
        <f t="shared" si="50"/>
        <v>0</v>
      </c>
      <c r="L207" s="31">
        <f t="shared" si="61"/>
        <v>4550000</v>
      </c>
      <c r="M207" s="30">
        <f t="shared" si="51"/>
        <v>0</v>
      </c>
      <c r="N207" s="30">
        <f t="shared" si="52"/>
        <v>0</v>
      </c>
      <c r="O207" s="30">
        <f t="shared" si="53"/>
        <v>180000</v>
      </c>
      <c r="P207" s="30">
        <f t="shared" si="54"/>
        <v>0</v>
      </c>
      <c r="R207" s="30">
        <f t="shared" si="55"/>
        <v>426086.95652173914</v>
      </c>
      <c r="S207" s="30">
        <f t="shared" si="56"/>
        <v>426086.95652173914</v>
      </c>
      <c r="T207" s="30">
        <f t="shared" si="57"/>
        <v>0</v>
      </c>
      <c r="V207" s="30">
        <f t="shared" si="58"/>
        <v>0</v>
      </c>
      <c r="X207" s="30">
        <f t="shared" si="42"/>
        <v>0</v>
      </c>
      <c r="Z207" s="30">
        <f t="shared" si="59"/>
        <v>606086.95652173914</v>
      </c>
    </row>
    <row r="208" spans="2:26" x14ac:dyDescent="0.2">
      <c r="B208" s="34">
        <f t="shared" si="60"/>
        <v>43251</v>
      </c>
      <c r="C208" s="30" t="str">
        <f t="shared" si="43"/>
        <v>Thu</v>
      </c>
      <c r="D208" s="30">
        <f t="shared" si="44"/>
        <v>1</v>
      </c>
      <c r="E208" s="30">
        <f t="shared" si="45"/>
        <v>5</v>
      </c>
      <c r="F208" s="30">
        <f t="shared" si="46"/>
        <v>31</v>
      </c>
      <c r="G208" s="30">
        <f t="shared" si="47"/>
        <v>1</v>
      </c>
      <c r="H208" s="30">
        <f t="shared" si="48"/>
        <v>23</v>
      </c>
      <c r="I208" s="30">
        <f t="shared" si="49"/>
        <v>5</v>
      </c>
      <c r="J208" s="30">
        <f t="shared" si="50"/>
        <v>0</v>
      </c>
      <c r="L208" s="31">
        <f t="shared" si="61"/>
        <v>4900000</v>
      </c>
      <c r="M208" s="30">
        <f t="shared" si="51"/>
        <v>0</v>
      </c>
      <c r="N208" s="30">
        <f t="shared" si="52"/>
        <v>0</v>
      </c>
      <c r="O208" s="30">
        <f t="shared" si="53"/>
        <v>180000</v>
      </c>
      <c r="P208" s="30">
        <f t="shared" si="54"/>
        <v>0</v>
      </c>
      <c r="R208" s="30">
        <f t="shared" si="55"/>
        <v>426086.95652173914</v>
      </c>
      <c r="S208" s="30">
        <f t="shared" si="56"/>
        <v>426086.95652173914</v>
      </c>
      <c r="T208" s="30">
        <f t="shared" si="57"/>
        <v>0</v>
      </c>
      <c r="V208" s="30">
        <f t="shared" si="58"/>
        <v>0</v>
      </c>
      <c r="X208" s="30">
        <f t="shared" si="42"/>
        <v>1790000</v>
      </c>
      <c r="Z208" s="30">
        <f t="shared" si="59"/>
        <v>2396086.9565217393</v>
      </c>
    </row>
    <row r="209" spans="2:26" x14ac:dyDescent="0.2">
      <c r="B209" s="34">
        <f t="shared" si="60"/>
        <v>43252</v>
      </c>
      <c r="C209" s="30" t="str">
        <f t="shared" si="43"/>
        <v>Fri</v>
      </c>
      <c r="D209" s="30">
        <f t="shared" si="44"/>
        <v>1</v>
      </c>
      <c r="E209" s="30">
        <f t="shared" si="45"/>
        <v>6</v>
      </c>
      <c r="F209" s="30">
        <f t="shared" si="46"/>
        <v>1</v>
      </c>
      <c r="G209" s="30">
        <f t="shared" si="47"/>
        <v>30</v>
      </c>
      <c r="H209" s="30">
        <f t="shared" si="48"/>
        <v>1</v>
      </c>
      <c r="I209" s="30">
        <f t="shared" si="49"/>
        <v>0</v>
      </c>
      <c r="J209" s="30">
        <f t="shared" si="50"/>
        <v>0</v>
      </c>
      <c r="L209" s="31">
        <f t="shared" si="61"/>
        <v>5250000</v>
      </c>
      <c r="M209" s="30">
        <f t="shared" si="51"/>
        <v>0</v>
      </c>
      <c r="N209" s="30">
        <f t="shared" si="52"/>
        <v>0</v>
      </c>
      <c r="O209" s="30">
        <f t="shared" si="53"/>
        <v>180000</v>
      </c>
      <c r="P209" s="30">
        <f t="shared" si="54"/>
        <v>0</v>
      </c>
      <c r="R209" s="30">
        <f t="shared" si="55"/>
        <v>373333.33333333331</v>
      </c>
      <c r="S209" s="30">
        <f t="shared" si="56"/>
        <v>373333.33333333331</v>
      </c>
      <c r="T209" s="30">
        <f t="shared" si="57"/>
        <v>0</v>
      </c>
      <c r="V209" s="30">
        <f t="shared" si="58"/>
        <v>9230000</v>
      </c>
      <c r="X209" s="30">
        <f t="shared" si="42"/>
        <v>0</v>
      </c>
      <c r="Z209" s="30">
        <f t="shared" si="59"/>
        <v>9783333.333333334</v>
      </c>
    </row>
    <row r="210" spans="2:26" x14ac:dyDescent="0.2">
      <c r="B210" s="34">
        <f t="shared" si="60"/>
        <v>43253</v>
      </c>
      <c r="C210" s="30" t="str">
        <f t="shared" si="43"/>
        <v>Sat</v>
      </c>
      <c r="D210" s="30">
        <f t="shared" si="44"/>
        <v>0</v>
      </c>
      <c r="E210" s="30">
        <f t="shared" si="45"/>
        <v>6</v>
      </c>
      <c r="F210" s="30">
        <f t="shared" si="46"/>
        <v>2</v>
      </c>
      <c r="G210" s="30">
        <f t="shared" si="47"/>
        <v>29</v>
      </c>
      <c r="H210" s="30">
        <f t="shared" si="48"/>
        <v>1</v>
      </c>
      <c r="I210" s="30">
        <f t="shared" si="49"/>
        <v>0</v>
      </c>
      <c r="J210" s="30">
        <f t="shared" si="50"/>
        <v>0</v>
      </c>
      <c r="L210" s="31">
        <f t="shared" si="61"/>
        <v>5600000</v>
      </c>
      <c r="M210" s="30">
        <f t="shared" si="51"/>
        <v>0</v>
      </c>
      <c r="N210" s="30">
        <f t="shared" si="52"/>
        <v>180000</v>
      </c>
      <c r="O210" s="30">
        <f t="shared" si="53"/>
        <v>0</v>
      </c>
      <c r="P210" s="30">
        <f t="shared" si="54"/>
        <v>0</v>
      </c>
      <c r="R210" s="30">
        <f t="shared" si="55"/>
        <v>373333.33333333331</v>
      </c>
      <c r="S210" s="30">
        <f t="shared" si="56"/>
        <v>0</v>
      </c>
      <c r="T210" s="30">
        <f t="shared" si="57"/>
        <v>0</v>
      </c>
      <c r="V210" s="30">
        <f t="shared" si="58"/>
        <v>0</v>
      </c>
      <c r="X210" s="30">
        <f t="shared" si="42"/>
        <v>0</v>
      </c>
      <c r="Z210" s="30">
        <f t="shared" si="59"/>
        <v>0</v>
      </c>
    </row>
    <row r="211" spans="2:26" x14ac:dyDescent="0.2">
      <c r="B211" s="34">
        <f t="shared" si="60"/>
        <v>43254</v>
      </c>
      <c r="C211" s="30" t="str">
        <f t="shared" si="43"/>
        <v>Sun</v>
      </c>
      <c r="D211" s="30">
        <f t="shared" si="44"/>
        <v>0</v>
      </c>
      <c r="E211" s="30">
        <f t="shared" si="45"/>
        <v>6</v>
      </c>
      <c r="F211" s="30">
        <f t="shared" si="46"/>
        <v>3</v>
      </c>
      <c r="G211" s="30">
        <f t="shared" si="47"/>
        <v>28</v>
      </c>
      <c r="H211" s="30">
        <f t="shared" si="48"/>
        <v>1</v>
      </c>
      <c r="I211" s="30">
        <f t="shared" si="49"/>
        <v>0</v>
      </c>
      <c r="J211" s="30">
        <f t="shared" si="50"/>
        <v>0</v>
      </c>
      <c r="L211" s="31">
        <f t="shared" si="61"/>
        <v>5950000</v>
      </c>
      <c r="M211" s="30">
        <f t="shared" si="51"/>
        <v>0</v>
      </c>
      <c r="N211" s="30">
        <f t="shared" si="52"/>
        <v>360000</v>
      </c>
      <c r="O211" s="30">
        <f t="shared" si="53"/>
        <v>0</v>
      </c>
      <c r="P211" s="30">
        <f t="shared" si="54"/>
        <v>0</v>
      </c>
      <c r="R211" s="30">
        <f t="shared" si="55"/>
        <v>373333.33333333331</v>
      </c>
      <c r="S211" s="30">
        <f t="shared" si="56"/>
        <v>0</v>
      </c>
      <c r="T211" s="30">
        <f t="shared" si="57"/>
        <v>0</v>
      </c>
      <c r="V211" s="30">
        <f t="shared" si="58"/>
        <v>0</v>
      </c>
      <c r="X211" s="30">
        <f t="shared" si="42"/>
        <v>0</v>
      </c>
      <c r="Z211" s="30">
        <f t="shared" si="59"/>
        <v>0</v>
      </c>
    </row>
    <row r="212" spans="2:26" x14ac:dyDescent="0.2">
      <c r="B212" s="34">
        <f t="shared" si="60"/>
        <v>43255</v>
      </c>
      <c r="C212" s="30" t="str">
        <f t="shared" si="43"/>
        <v>Mon</v>
      </c>
      <c r="D212" s="30">
        <f t="shared" si="44"/>
        <v>1</v>
      </c>
      <c r="E212" s="30">
        <f t="shared" si="45"/>
        <v>6</v>
      </c>
      <c r="F212" s="30">
        <f t="shared" si="46"/>
        <v>4</v>
      </c>
      <c r="G212" s="30">
        <f t="shared" si="47"/>
        <v>27</v>
      </c>
      <c r="H212" s="30">
        <f t="shared" si="48"/>
        <v>2</v>
      </c>
      <c r="I212" s="30">
        <f t="shared" si="49"/>
        <v>0</v>
      </c>
      <c r="J212" s="30">
        <f t="shared" si="50"/>
        <v>0</v>
      </c>
      <c r="L212" s="31">
        <f t="shared" si="61"/>
        <v>6300000</v>
      </c>
      <c r="M212" s="30">
        <f t="shared" si="51"/>
        <v>0</v>
      </c>
      <c r="N212" s="30">
        <f t="shared" si="52"/>
        <v>0</v>
      </c>
      <c r="O212" s="30">
        <f t="shared" si="53"/>
        <v>540000</v>
      </c>
      <c r="P212" s="30">
        <f t="shared" si="54"/>
        <v>0</v>
      </c>
      <c r="R212" s="30">
        <f t="shared" si="55"/>
        <v>373333.33333333331</v>
      </c>
      <c r="S212" s="30">
        <f t="shared" si="56"/>
        <v>373333.33333333331</v>
      </c>
      <c r="T212" s="30">
        <f t="shared" si="57"/>
        <v>0</v>
      </c>
      <c r="V212" s="30">
        <f t="shared" si="58"/>
        <v>0</v>
      </c>
      <c r="X212" s="30">
        <f t="shared" si="42"/>
        <v>0</v>
      </c>
      <c r="Z212" s="30">
        <f t="shared" si="59"/>
        <v>913333.33333333326</v>
      </c>
    </row>
    <row r="213" spans="2:26" x14ac:dyDescent="0.2">
      <c r="B213" s="34">
        <f t="shared" si="60"/>
        <v>43256</v>
      </c>
      <c r="C213" s="30" t="str">
        <f t="shared" si="43"/>
        <v>Tue</v>
      </c>
      <c r="D213" s="30">
        <f t="shared" si="44"/>
        <v>1</v>
      </c>
      <c r="E213" s="30">
        <f t="shared" si="45"/>
        <v>6</v>
      </c>
      <c r="F213" s="30">
        <f t="shared" si="46"/>
        <v>5</v>
      </c>
      <c r="G213" s="30">
        <f t="shared" si="47"/>
        <v>26</v>
      </c>
      <c r="H213" s="30">
        <f t="shared" si="48"/>
        <v>3</v>
      </c>
      <c r="I213" s="30">
        <f t="shared" si="49"/>
        <v>0</v>
      </c>
      <c r="J213" s="30">
        <f t="shared" si="50"/>
        <v>1903000</v>
      </c>
      <c r="L213" s="31">
        <f t="shared" si="61"/>
        <v>6650000</v>
      </c>
      <c r="M213" s="30">
        <f t="shared" si="51"/>
        <v>0</v>
      </c>
      <c r="N213" s="30">
        <f t="shared" si="52"/>
        <v>0</v>
      </c>
      <c r="O213" s="30">
        <f t="shared" si="53"/>
        <v>180000</v>
      </c>
      <c r="P213" s="30">
        <f t="shared" si="54"/>
        <v>0</v>
      </c>
      <c r="R213" s="30">
        <f t="shared" si="55"/>
        <v>373333.33333333331</v>
      </c>
      <c r="S213" s="30">
        <f t="shared" si="56"/>
        <v>373333.33333333331</v>
      </c>
      <c r="T213" s="30">
        <f t="shared" si="57"/>
        <v>0</v>
      </c>
      <c r="V213" s="30">
        <f t="shared" si="58"/>
        <v>0</v>
      </c>
      <c r="X213" s="30">
        <f t="shared" si="42"/>
        <v>1790000</v>
      </c>
      <c r="Z213" s="30">
        <f t="shared" si="59"/>
        <v>4246333.333333334</v>
      </c>
    </row>
    <row r="214" spans="2:26" x14ac:dyDescent="0.2">
      <c r="B214" s="34">
        <f t="shared" si="60"/>
        <v>43257</v>
      </c>
      <c r="C214" s="30" t="str">
        <f t="shared" si="43"/>
        <v>Wed</v>
      </c>
      <c r="D214" s="30">
        <f t="shared" si="44"/>
        <v>1</v>
      </c>
      <c r="E214" s="30">
        <f t="shared" si="45"/>
        <v>6</v>
      </c>
      <c r="F214" s="30">
        <f t="shared" si="46"/>
        <v>6</v>
      </c>
      <c r="G214" s="30">
        <f t="shared" si="47"/>
        <v>25</v>
      </c>
      <c r="H214" s="30">
        <f t="shared" si="48"/>
        <v>4</v>
      </c>
      <c r="I214" s="30">
        <f t="shared" si="49"/>
        <v>0</v>
      </c>
      <c r="J214" s="30">
        <f t="shared" si="50"/>
        <v>0</v>
      </c>
      <c r="L214" s="31">
        <f t="shared" si="61"/>
        <v>7000000</v>
      </c>
      <c r="M214" s="30">
        <f t="shared" si="51"/>
        <v>0</v>
      </c>
      <c r="N214" s="30">
        <f t="shared" si="52"/>
        <v>0</v>
      </c>
      <c r="O214" s="30">
        <f t="shared" si="53"/>
        <v>180000</v>
      </c>
      <c r="P214" s="30">
        <f t="shared" si="54"/>
        <v>0</v>
      </c>
      <c r="R214" s="30">
        <f t="shared" si="55"/>
        <v>373333.33333333331</v>
      </c>
      <c r="S214" s="30">
        <f t="shared" si="56"/>
        <v>373333.33333333331</v>
      </c>
      <c r="T214" s="30">
        <f t="shared" si="57"/>
        <v>0</v>
      </c>
      <c r="V214" s="30">
        <f t="shared" si="58"/>
        <v>0</v>
      </c>
      <c r="X214" s="30">
        <f t="shared" si="42"/>
        <v>0</v>
      </c>
      <c r="Z214" s="30">
        <f t="shared" si="59"/>
        <v>553333.33333333326</v>
      </c>
    </row>
    <row r="215" spans="2:26" x14ac:dyDescent="0.2">
      <c r="B215" s="34">
        <f t="shared" si="60"/>
        <v>43258</v>
      </c>
      <c r="C215" s="30" t="str">
        <f t="shared" si="43"/>
        <v>Thu</v>
      </c>
      <c r="D215" s="30">
        <f t="shared" si="44"/>
        <v>1</v>
      </c>
      <c r="E215" s="30">
        <f t="shared" si="45"/>
        <v>6</v>
      </c>
      <c r="F215" s="30">
        <f t="shared" si="46"/>
        <v>7</v>
      </c>
      <c r="G215" s="30">
        <f t="shared" si="47"/>
        <v>24</v>
      </c>
      <c r="H215" s="30">
        <f t="shared" si="48"/>
        <v>5</v>
      </c>
      <c r="I215" s="30">
        <f t="shared" si="49"/>
        <v>1</v>
      </c>
      <c r="J215" s="30">
        <f t="shared" si="50"/>
        <v>0</v>
      </c>
      <c r="L215" s="31">
        <f t="shared" si="61"/>
        <v>7350000</v>
      </c>
      <c r="M215" s="30">
        <f t="shared" si="51"/>
        <v>0</v>
      </c>
      <c r="N215" s="30">
        <f t="shared" si="52"/>
        <v>0</v>
      </c>
      <c r="O215" s="30">
        <f t="shared" si="53"/>
        <v>180000</v>
      </c>
      <c r="P215" s="30">
        <f t="shared" si="54"/>
        <v>0</v>
      </c>
      <c r="R215" s="30">
        <f t="shared" si="55"/>
        <v>373333.33333333331</v>
      </c>
      <c r="S215" s="30">
        <f t="shared" si="56"/>
        <v>373333.33333333331</v>
      </c>
      <c r="T215" s="30">
        <f t="shared" si="57"/>
        <v>5340000</v>
      </c>
      <c r="V215" s="30">
        <f t="shared" si="58"/>
        <v>0</v>
      </c>
      <c r="X215" s="30">
        <f t="shared" si="42"/>
        <v>0</v>
      </c>
      <c r="Z215" s="30">
        <f t="shared" si="59"/>
        <v>5893333.333333333</v>
      </c>
    </row>
    <row r="216" spans="2:26" x14ac:dyDescent="0.2">
      <c r="B216" s="34">
        <f t="shared" si="60"/>
        <v>43259</v>
      </c>
      <c r="C216" s="30" t="str">
        <f t="shared" si="43"/>
        <v>Fri</v>
      </c>
      <c r="D216" s="30">
        <f t="shared" si="44"/>
        <v>1</v>
      </c>
      <c r="E216" s="30">
        <f t="shared" si="45"/>
        <v>6</v>
      </c>
      <c r="F216" s="30">
        <f t="shared" si="46"/>
        <v>8</v>
      </c>
      <c r="G216" s="30">
        <f t="shared" si="47"/>
        <v>23</v>
      </c>
      <c r="H216" s="30">
        <f t="shared" si="48"/>
        <v>6</v>
      </c>
      <c r="I216" s="30">
        <f t="shared" si="49"/>
        <v>1</v>
      </c>
      <c r="J216" s="30">
        <f t="shared" si="50"/>
        <v>0</v>
      </c>
      <c r="L216" s="31">
        <f t="shared" si="61"/>
        <v>7700000</v>
      </c>
      <c r="M216" s="30">
        <f t="shared" si="51"/>
        <v>0</v>
      </c>
      <c r="N216" s="30">
        <f t="shared" si="52"/>
        <v>0</v>
      </c>
      <c r="O216" s="30">
        <f t="shared" si="53"/>
        <v>180000</v>
      </c>
      <c r="P216" s="30">
        <f t="shared" si="54"/>
        <v>0</v>
      </c>
      <c r="R216" s="30">
        <f t="shared" si="55"/>
        <v>373333.33333333331</v>
      </c>
      <c r="S216" s="30">
        <f t="shared" si="56"/>
        <v>373333.33333333331</v>
      </c>
      <c r="T216" s="30">
        <f t="shared" si="57"/>
        <v>0</v>
      </c>
      <c r="V216" s="30">
        <f t="shared" si="58"/>
        <v>0</v>
      </c>
      <c r="X216" s="30">
        <f t="shared" si="42"/>
        <v>0</v>
      </c>
      <c r="Z216" s="30">
        <f t="shared" si="59"/>
        <v>553333.33333333326</v>
      </c>
    </row>
    <row r="217" spans="2:26" x14ac:dyDescent="0.2">
      <c r="B217" s="34">
        <f t="shared" si="60"/>
        <v>43260</v>
      </c>
      <c r="C217" s="30" t="str">
        <f t="shared" si="43"/>
        <v>Sat</v>
      </c>
      <c r="D217" s="30">
        <f t="shared" si="44"/>
        <v>0</v>
      </c>
      <c r="E217" s="30">
        <f t="shared" si="45"/>
        <v>6</v>
      </c>
      <c r="F217" s="30">
        <f t="shared" si="46"/>
        <v>9</v>
      </c>
      <c r="G217" s="30">
        <f t="shared" si="47"/>
        <v>22</v>
      </c>
      <c r="H217" s="30">
        <f t="shared" si="48"/>
        <v>6</v>
      </c>
      <c r="I217" s="30">
        <f t="shared" si="49"/>
        <v>1</v>
      </c>
      <c r="J217" s="30">
        <f t="shared" si="50"/>
        <v>0</v>
      </c>
      <c r="L217" s="31">
        <f t="shared" si="61"/>
        <v>8050000</v>
      </c>
      <c r="M217" s="30">
        <f t="shared" si="51"/>
        <v>0</v>
      </c>
      <c r="N217" s="30">
        <f t="shared" si="52"/>
        <v>180000</v>
      </c>
      <c r="O217" s="30">
        <f t="shared" si="53"/>
        <v>0</v>
      </c>
      <c r="P217" s="30">
        <f t="shared" si="54"/>
        <v>0</v>
      </c>
      <c r="R217" s="30">
        <f t="shared" si="55"/>
        <v>373333.33333333331</v>
      </c>
      <c r="S217" s="30">
        <f t="shared" si="56"/>
        <v>0</v>
      </c>
      <c r="T217" s="30">
        <f t="shared" si="57"/>
        <v>0</v>
      </c>
      <c r="V217" s="30">
        <f t="shared" si="58"/>
        <v>0</v>
      </c>
      <c r="X217" s="30">
        <f t="shared" si="42"/>
        <v>0</v>
      </c>
      <c r="Z217" s="30">
        <f t="shared" si="59"/>
        <v>0</v>
      </c>
    </row>
    <row r="218" spans="2:26" x14ac:dyDescent="0.2">
      <c r="B218" s="34">
        <f t="shared" si="60"/>
        <v>43261</v>
      </c>
      <c r="C218" s="30" t="str">
        <f t="shared" si="43"/>
        <v>Sun</v>
      </c>
      <c r="D218" s="30">
        <f t="shared" si="44"/>
        <v>0</v>
      </c>
      <c r="E218" s="30">
        <f t="shared" si="45"/>
        <v>6</v>
      </c>
      <c r="F218" s="30">
        <f t="shared" si="46"/>
        <v>10</v>
      </c>
      <c r="G218" s="30">
        <f t="shared" si="47"/>
        <v>21</v>
      </c>
      <c r="H218" s="30">
        <f t="shared" si="48"/>
        <v>6</v>
      </c>
      <c r="I218" s="30">
        <f t="shared" si="49"/>
        <v>1</v>
      </c>
      <c r="J218" s="30">
        <f t="shared" si="50"/>
        <v>3633000</v>
      </c>
      <c r="L218" s="31">
        <f t="shared" si="61"/>
        <v>8400000</v>
      </c>
      <c r="M218" s="30">
        <f t="shared" si="51"/>
        <v>0</v>
      </c>
      <c r="N218" s="30">
        <f t="shared" si="52"/>
        <v>360000</v>
      </c>
      <c r="O218" s="30">
        <f t="shared" si="53"/>
        <v>0</v>
      </c>
      <c r="P218" s="30">
        <f t="shared" si="54"/>
        <v>0</v>
      </c>
      <c r="R218" s="30">
        <f t="shared" si="55"/>
        <v>373333.33333333331</v>
      </c>
      <c r="S218" s="30">
        <f t="shared" si="56"/>
        <v>0</v>
      </c>
      <c r="T218" s="30">
        <f t="shared" si="57"/>
        <v>0</v>
      </c>
      <c r="V218" s="30">
        <f t="shared" si="58"/>
        <v>0</v>
      </c>
      <c r="X218" s="30">
        <f t="shared" si="42"/>
        <v>0</v>
      </c>
      <c r="Z218" s="30">
        <f t="shared" si="59"/>
        <v>3633000</v>
      </c>
    </row>
    <row r="219" spans="2:26" x14ac:dyDescent="0.2">
      <c r="B219" s="34">
        <f t="shared" si="60"/>
        <v>43262</v>
      </c>
      <c r="C219" s="30" t="str">
        <f t="shared" si="43"/>
        <v>Mon</v>
      </c>
      <c r="D219" s="30">
        <f t="shared" si="44"/>
        <v>1</v>
      </c>
      <c r="E219" s="30">
        <f t="shared" si="45"/>
        <v>6</v>
      </c>
      <c r="F219" s="30">
        <f t="shared" si="46"/>
        <v>11</v>
      </c>
      <c r="G219" s="30">
        <f t="shared" si="47"/>
        <v>20</v>
      </c>
      <c r="H219" s="30">
        <f t="shared" si="48"/>
        <v>7</v>
      </c>
      <c r="I219" s="30">
        <f t="shared" si="49"/>
        <v>1</v>
      </c>
      <c r="J219" s="30">
        <f t="shared" si="50"/>
        <v>0</v>
      </c>
      <c r="L219" s="31">
        <f t="shared" si="61"/>
        <v>8750000</v>
      </c>
      <c r="M219" s="30">
        <f t="shared" si="51"/>
        <v>0</v>
      </c>
      <c r="N219" s="30">
        <f t="shared" si="52"/>
        <v>0</v>
      </c>
      <c r="O219" s="30">
        <f t="shared" si="53"/>
        <v>540000</v>
      </c>
      <c r="P219" s="30">
        <f t="shared" si="54"/>
        <v>0</v>
      </c>
      <c r="R219" s="30">
        <f t="shared" si="55"/>
        <v>373333.33333333331</v>
      </c>
      <c r="S219" s="30">
        <f t="shared" si="56"/>
        <v>373333.33333333331</v>
      </c>
      <c r="T219" s="30">
        <f t="shared" si="57"/>
        <v>0</v>
      </c>
      <c r="V219" s="30">
        <f t="shared" si="58"/>
        <v>0</v>
      </c>
      <c r="X219" s="30">
        <f t="shared" ref="X219:X282" si="62">IF(OR(
(C220=$Y$16)*(F220&lt;=10),
(C219=$Y$16)*(F219&gt;10)*(G219&gt;10),
(C218=$Y$16)*(G218&lt;=10)
),$Y$14,0)</f>
        <v>0</v>
      </c>
      <c r="Z219" s="30">
        <f t="shared" si="59"/>
        <v>913333.33333333326</v>
      </c>
    </row>
    <row r="220" spans="2:26" x14ac:dyDescent="0.2">
      <c r="B220" s="34">
        <f t="shared" si="60"/>
        <v>43263</v>
      </c>
      <c r="C220" s="30" t="str">
        <f t="shared" ref="C220:C283" si="63">TEXT(B220,"ddd")</f>
        <v>Tue</v>
      </c>
      <c r="D220" s="30">
        <f t="shared" ref="D220:D283" si="64">1-(C220="Sat")-(C220="Sun")</f>
        <v>1</v>
      </c>
      <c r="E220" s="30">
        <f t="shared" ref="E220:E283" si="65">MONTH(B220)</f>
        <v>6</v>
      </c>
      <c r="F220" s="30">
        <f t="shared" ref="F220:F283" si="66">DAY(B220)</f>
        <v>12</v>
      </c>
      <c r="G220" s="30">
        <f t="shared" ref="G220:G283" si="67">IF(E220=E219,G219-1,EOMONTH(B220,0)-B220+1)</f>
        <v>19</v>
      </c>
      <c r="H220" s="30">
        <f t="shared" ref="H220:H283" si="68">D220+IF(E220=E219,H219)</f>
        <v>8</v>
      </c>
      <c r="I220" s="30">
        <f t="shared" ref="I220:I283" si="69">(C220="Thu")+IF(E220=E219,I219,0)</f>
        <v>1</v>
      </c>
      <c r="J220" s="30">
        <f t="shared" ref="J220:J283" si="70">$K$14*SUMIFS($K$17:$K$20,$J$17:$J$20,$F220)</f>
        <v>0</v>
      </c>
      <c r="L220" s="31">
        <f t="shared" si="61"/>
        <v>9100000</v>
      </c>
      <c r="M220" s="30">
        <f t="shared" ref="M220:M283" si="71">IF(L220=0,L219+M$14,0)</f>
        <v>0</v>
      </c>
      <c r="N220" s="30">
        <f t="shared" ref="N220:N283" si="72">IF(D220,0,SUM(N219,$O$14))</f>
        <v>0</v>
      </c>
      <c r="O220" s="30">
        <f t="shared" ref="O220:O283" si="73">IF(D220,SUM(O$14,N219),0)</f>
        <v>180000</v>
      </c>
      <c r="P220" s="30">
        <f t="shared" ref="P220:P283" si="74">IF(F220=15,$Q$14*(EOMONTH(B220,0)-EOMONTH(B220,-1)),0)</f>
        <v>0</v>
      </c>
      <c r="R220" s="30">
        <f t="shared" ref="R220:R283" si="75">IF(E220=E219,R219,$S$14*COUNTIFS($B$27:$B$458,"&gt;="&amp;$B220,$B$27:$B$458,"&lt;="&amp;EOMONTH(B220,0),$C$27:$C$458,$S$15)/SUMIFS($D$27:$D$458,$B$27:$B$458,"&gt;="&amp;$B220,$B$27:$B$458,"&lt;="&amp;EOMONTH(B220,0)))</f>
        <v>373333.33333333331</v>
      </c>
      <c r="S220" s="30">
        <f t="shared" ref="S220:S283" si="76">R220*D220</f>
        <v>373333.33333333331</v>
      </c>
      <c r="T220" s="30">
        <f t="shared" ref="T220:T283" si="77">IF(OR((C220="Fri")*(2-ISERROR(MATCH(F220+1,$T$18:$T$20,0))-ISERROR(MATCH(F220+2,$T$18:$T$20,0))),
(1-ISERROR(MATCH(F220,$T$18:$T$20,0)))*D220),$U$14,0)</f>
        <v>0</v>
      </c>
      <c r="V220" s="30">
        <f t="shared" ref="V220:V283" si="78">IF(MOD(E220,2)=0,H220=1,H220=3)*$W$14*D220</f>
        <v>0</v>
      </c>
      <c r="X220" s="30">
        <f t="shared" si="62"/>
        <v>0</v>
      </c>
      <c r="Z220" s="30">
        <f t="shared" ref="Z220:Z283" si="79">SUMIFS(J220:Y220,$J$26:$Y$26,"Payment")</f>
        <v>553333.33333333326</v>
      </c>
    </row>
    <row r="221" spans="2:26" x14ac:dyDescent="0.2">
      <c r="B221" s="34">
        <f t="shared" ref="B221:B284" si="80">+B220+1</f>
        <v>43264</v>
      </c>
      <c r="C221" s="30" t="str">
        <f t="shared" si="63"/>
        <v>Wed</v>
      </c>
      <c r="D221" s="30">
        <f t="shared" si="64"/>
        <v>1</v>
      </c>
      <c r="E221" s="30">
        <f t="shared" si="65"/>
        <v>6</v>
      </c>
      <c r="F221" s="30">
        <f t="shared" si="66"/>
        <v>13</v>
      </c>
      <c r="G221" s="30">
        <f t="shared" si="67"/>
        <v>18</v>
      </c>
      <c r="H221" s="30">
        <f t="shared" si="68"/>
        <v>9</v>
      </c>
      <c r="I221" s="30">
        <f t="shared" si="69"/>
        <v>1</v>
      </c>
      <c r="J221" s="30">
        <f t="shared" si="70"/>
        <v>0</v>
      </c>
      <c r="L221" s="31">
        <f t="shared" si="61"/>
        <v>9450000</v>
      </c>
      <c r="M221" s="30">
        <f t="shared" si="71"/>
        <v>0</v>
      </c>
      <c r="N221" s="30">
        <f t="shared" si="72"/>
        <v>0</v>
      </c>
      <c r="O221" s="30">
        <f t="shared" si="73"/>
        <v>180000</v>
      </c>
      <c r="P221" s="30">
        <f t="shared" si="74"/>
        <v>0</v>
      </c>
      <c r="R221" s="30">
        <f t="shared" si="75"/>
        <v>373333.33333333331</v>
      </c>
      <c r="S221" s="30">
        <f t="shared" si="76"/>
        <v>373333.33333333331</v>
      </c>
      <c r="T221" s="30">
        <f t="shared" si="77"/>
        <v>0</v>
      </c>
      <c r="V221" s="30">
        <f t="shared" si="78"/>
        <v>0</v>
      </c>
      <c r="X221" s="30">
        <f t="shared" si="62"/>
        <v>1790000</v>
      </c>
      <c r="Z221" s="30">
        <f t="shared" si="79"/>
        <v>2343333.333333333</v>
      </c>
    </row>
    <row r="222" spans="2:26" x14ac:dyDescent="0.2">
      <c r="B222" s="34">
        <f t="shared" si="80"/>
        <v>43265</v>
      </c>
      <c r="C222" s="30" t="str">
        <f t="shared" si="63"/>
        <v>Thu</v>
      </c>
      <c r="D222" s="30">
        <f t="shared" si="64"/>
        <v>1</v>
      </c>
      <c r="E222" s="30">
        <f t="shared" si="65"/>
        <v>6</v>
      </c>
      <c r="F222" s="30">
        <f t="shared" si="66"/>
        <v>14</v>
      </c>
      <c r="G222" s="30">
        <f t="shared" si="67"/>
        <v>17</v>
      </c>
      <c r="H222" s="30">
        <f t="shared" si="68"/>
        <v>10</v>
      </c>
      <c r="I222" s="30">
        <f t="shared" si="69"/>
        <v>2</v>
      </c>
      <c r="J222" s="30">
        <f t="shared" si="70"/>
        <v>0</v>
      </c>
      <c r="L222" s="31">
        <f t="shared" si="61"/>
        <v>9800000</v>
      </c>
      <c r="M222" s="30">
        <f t="shared" si="71"/>
        <v>0</v>
      </c>
      <c r="N222" s="30">
        <f t="shared" si="72"/>
        <v>0</v>
      </c>
      <c r="O222" s="30">
        <f t="shared" si="73"/>
        <v>180000</v>
      </c>
      <c r="P222" s="30">
        <f t="shared" si="74"/>
        <v>0</v>
      </c>
      <c r="R222" s="30">
        <f t="shared" si="75"/>
        <v>373333.33333333331</v>
      </c>
      <c r="S222" s="30">
        <f t="shared" si="76"/>
        <v>373333.33333333331</v>
      </c>
      <c r="T222" s="30">
        <f t="shared" si="77"/>
        <v>5340000</v>
      </c>
      <c r="V222" s="30">
        <f t="shared" si="78"/>
        <v>0</v>
      </c>
      <c r="X222" s="30">
        <f t="shared" si="62"/>
        <v>0</v>
      </c>
      <c r="Z222" s="30">
        <f t="shared" si="79"/>
        <v>5893333.333333333</v>
      </c>
    </row>
    <row r="223" spans="2:26" x14ac:dyDescent="0.2">
      <c r="B223" s="34">
        <f t="shared" si="80"/>
        <v>43266</v>
      </c>
      <c r="C223" s="30" t="str">
        <f t="shared" si="63"/>
        <v>Fri</v>
      </c>
      <c r="D223" s="30">
        <f t="shared" si="64"/>
        <v>1</v>
      </c>
      <c r="E223" s="30">
        <f t="shared" si="65"/>
        <v>6</v>
      </c>
      <c r="F223" s="30">
        <f t="shared" si="66"/>
        <v>15</v>
      </c>
      <c r="G223" s="30">
        <f t="shared" si="67"/>
        <v>16</v>
      </c>
      <c r="H223" s="30">
        <f t="shared" si="68"/>
        <v>11</v>
      </c>
      <c r="I223" s="30">
        <f t="shared" si="69"/>
        <v>2</v>
      </c>
      <c r="J223" s="30">
        <f t="shared" si="70"/>
        <v>0</v>
      </c>
      <c r="L223" s="31">
        <f t="shared" si="61"/>
        <v>10150000</v>
      </c>
      <c r="M223" s="30">
        <f t="shared" si="71"/>
        <v>0</v>
      </c>
      <c r="N223" s="30">
        <f t="shared" si="72"/>
        <v>0</v>
      </c>
      <c r="O223" s="30">
        <f t="shared" si="73"/>
        <v>180000</v>
      </c>
      <c r="P223" s="30">
        <f t="shared" si="74"/>
        <v>6900000</v>
      </c>
      <c r="R223" s="30">
        <f t="shared" si="75"/>
        <v>373333.33333333331</v>
      </c>
      <c r="S223" s="30">
        <f t="shared" si="76"/>
        <v>373333.33333333331</v>
      </c>
      <c r="T223" s="30">
        <f t="shared" si="77"/>
        <v>0</v>
      </c>
      <c r="V223" s="30">
        <f t="shared" si="78"/>
        <v>0</v>
      </c>
      <c r="X223" s="30">
        <f t="shared" si="62"/>
        <v>0</v>
      </c>
      <c r="Z223" s="30">
        <f t="shared" si="79"/>
        <v>7453333.333333333</v>
      </c>
    </row>
    <row r="224" spans="2:26" x14ac:dyDescent="0.2">
      <c r="B224" s="34">
        <f t="shared" si="80"/>
        <v>43267</v>
      </c>
      <c r="C224" s="30" t="str">
        <f t="shared" si="63"/>
        <v>Sat</v>
      </c>
      <c r="D224" s="30">
        <f t="shared" si="64"/>
        <v>0</v>
      </c>
      <c r="E224" s="30">
        <f t="shared" si="65"/>
        <v>6</v>
      </c>
      <c r="F224" s="30">
        <f t="shared" si="66"/>
        <v>16</v>
      </c>
      <c r="G224" s="30">
        <f t="shared" si="67"/>
        <v>15</v>
      </c>
      <c r="H224" s="30">
        <f t="shared" si="68"/>
        <v>11</v>
      </c>
      <c r="I224" s="30">
        <f t="shared" si="69"/>
        <v>2</v>
      </c>
      <c r="J224" s="30">
        <f t="shared" si="70"/>
        <v>0</v>
      </c>
      <c r="L224" s="31">
        <f t="shared" si="61"/>
        <v>10500000</v>
      </c>
      <c r="M224" s="30">
        <f t="shared" si="71"/>
        <v>0</v>
      </c>
      <c r="N224" s="30">
        <f t="shared" si="72"/>
        <v>180000</v>
      </c>
      <c r="O224" s="30">
        <f t="shared" si="73"/>
        <v>0</v>
      </c>
      <c r="P224" s="30">
        <f t="shared" si="74"/>
        <v>0</v>
      </c>
      <c r="R224" s="30">
        <f t="shared" si="75"/>
        <v>373333.33333333331</v>
      </c>
      <c r="S224" s="30">
        <f t="shared" si="76"/>
        <v>0</v>
      </c>
      <c r="T224" s="30">
        <f t="shared" si="77"/>
        <v>0</v>
      </c>
      <c r="V224" s="30">
        <f t="shared" si="78"/>
        <v>0</v>
      </c>
      <c r="X224" s="30">
        <f t="shared" si="62"/>
        <v>0</v>
      </c>
      <c r="Z224" s="30">
        <f t="shared" si="79"/>
        <v>0</v>
      </c>
    </row>
    <row r="225" spans="2:26" x14ac:dyDescent="0.2">
      <c r="B225" s="34">
        <f t="shared" si="80"/>
        <v>43268</v>
      </c>
      <c r="C225" s="30" t="str">
        <f t="shared" si="63"/>
        <v>Sun</v>
      </c>
      <c r="D225" s="30">
        <f t="shared" si="64"/>
        <v>0</v>
      </c>
      <c r="E225" s="30">
        <f t="shared" si="65"/>
        <v>6</v>
      </c>
      <c r="F225" s="30">
        <f t="shared" si="66"/>
        <v>17</v>
      </c>
      <c r="G225" s="30">
        <f t="shared" si="67"/>
        <v>14</v>
      </c>
      <c r="H225" s="30">
        <f t="shared" si="68"/>
        <v>11</v>
      </c>
      <c r="I225" s="30">
        <f t="shared" si="69"/>
        <v>2</v>
      </c>
      <c r="J225" s="30">
        <f t="shared" si="70"/>
        <v>0</v>
      </c>
      <c r="L225" s="31">
        <f t="shared" si="61"/>
        <v>10850000</v>
      </c>
      <c r="M225" s="30">
        <f t="shared" si="71"/>
        <v>0</v>
      </c>
      <c r="N225" s="30">
        <f t="shared" si="72"/>
        <v>360000</v>
      </c>
      <c r="O225" s="30">
        <f t="shared" si="73"/>
        <v>0</v>
      </c>
      <c r="P225" s="30">
        <f t="shared" si="74"/>
        <v>0</v>
      </c>
      <c r="R225" s="30">
        <f t="shared" si="75"/>
        <v>373333.33333333331</v>
      </c>
      <c r="S225" s="30">
        <f t="shared" si="76"/>
        <v>0</v>
      </c>
      <c r="T225" s="30">
        <f t="shared" si="77"/>
        <v>0</v>
      </c>
      <c r="V225" s="30">
        <f t="shared" si="78"/>
        <v>0</v>
      </c>
      <c r="X225" s="30">
        <f t="shared" si="62"/>
        <v>0</v>
      </c>
      <c r="Z225" s="30">
        <f t="shared" si="79"/>
        <v>0</v>
      </c>
    </row>
    <row r="226" spans="2:26" x14ac:dyDescent="0.2">
      <c r="B226" s="34">
        <f t="shared" si="80"/>
        <v>43269</v>
      </c>
      <c r="C226" s="30" t="str">
        <f t="shared" si="63"/>
        <v>Mon</v>
      </c>
      <c r="D226" s="30">
        <f t="shared" si="64"/>
        <v>1</v>
      </c>
      <c r="E226" s="30">
        <f t="shared" si="65"/>
        <v>6</v>
      </c>
      <c r="F226" s="30">
        <f t="shared" si="66"/>
        <v>18</v>
      </c>
      <c r="G226" s="30">
        <f t="shared" si="67"/>
        <v>13</v>
      </c>
      <c r="H226" s="30">
        <f t="shared" si="68"/>
        <v>12</v>
      </c>
      <c r="I226" s="30">
        <f t="shared" si="69"/>
        <v>2</v>
      </c>
      <c r="J226" s="30">
        <f t="shared" si="70"/>
        <v>7093000</v>
      </c>
      <c r="L226" s="31">
        <f t="shared" si="61"/>
        <v>11200000</v>
      </c>
      <c r="M226" s="30">
        <f t="shared" si="71"/>
        <v>0</v>
      </c>
      <c r="N226" s="30">
        <f t="shared" si="72"/>
        <v>0</v>
      </c>
      <c r="O226" s="30">
        <f t="shared" si="73"/>
        <v>540000</v>
      </c>
      <c r="P226" s="30">
        <f t="shared" si="74"/>
        <v>0</v>
      </c>
      <c r="R226" s="30">
        <f t="shared" si="75"/>
        <v>373333.33333333331</v>
      </c>
      <c r="S226" s="30">
        <f t="shared" si="76"/>
        <v>373333.33333333331</v>
      </c>
      <c r="T226" s="30">
        <f t="shared" si="77"/>
        <v>0</v>
      </c>
      <c r="V226" s="30">
        <f t="shared" si="78"/>
        <v>0</v>
      </c>
      <c r="X226" s="30">
        <f t="shared" si="62"/>
        <v>0</v>
      </c>
      <c r="Z226" s="30">
        <f t="shared" si="79"/>
        <v>8006333.333333333</v>
      </c>
    </row>
    <row r="227" spans="2:26" x14ac:dyDescent="0.2">
      <c r="B227" s="34">
        <f t="shared" si="80"/>
        <v>43270</v>
      </c>
      <c r="C227" s="30" t="str">
        <f t="shared" si="63"/>
        <v>Tue</v>
      </c>
      <c r="D227" s="30">
        <f t="shared" si="64"/>
        <v>1</v>
      </c>
      <c r="E227" s="30">
        <f t="shared" si="65"/>
        <v>6</v>
      </c>
      <c r="F227" s="30">
        <f t="shared" si="66"/>
        <v>19</v>
      </c>
      <c r="G227" s="30">
        <f t="shared" si="67"/>
        <v>12</v>
      </c>
      <c r="H227" s="30">
        <f t="shared" si="68"/>
        <v>13</v>
      </c>
      <c r="I227" s="30">
        <f t="shared" si="69"/>
        <v>2</v>
      </c>
      <c r="J227" s="30">
        <f t="shared" si="70"/>
        <v>0</v>
      </c>
      <c r="L227" s="31">
        <f t="shared" si="61"/>
        <v>11550000</v>
      </c>
      <c r="M227" s="30">
        <f t="shared" si="71"/>
        <v>0</v>
      </c>
      <c r="N227" s="30">
        <f t="shared" si="72"/>
        <v>0</v>
      </c>
      <c r="O227" s="30">
        <f t="shared" si="73"/>
        <v>180000</v>
      </c>
      <c r="P227" s="30">
        <f t="shared" si="74"/>
        <v>0</v>
      </c>
      <c r="R227" s="30">
        <f t="shared" si="75"/>
        <v>373333.33333333331</v>
      </c>
      <c r="S227" s="30">
        <f t="shared" si="76"/>
        <v>373333.33333333331</v>
      </c>
      <c r="T227" s="30">
        <f t="shared" si="77"/>
        <v>0</v>
      </c>
      <c r="V227" s="30">
        <f t="shared" si="78"/>
        <v>0</v>
      </c>
      <c r="X227" s="30">
        <f t="shared" si="62"/>
        <v>0</v>
      </c>
      <c r="Z227" s="30">
        <f t="shared" si="79"/>
        <v>553333.33333333326</v>
      </c>
    </row>
    <row r="228" spans="2:26" x14ac:dyDescent="0.2">
      <c r="B228" s="34">
        <f t="shared" si="80"/>
        <v>43271</v>
      </c>
      <c r="C228" s="30" t="str">
        <f t="shared" si="63"/>
        <v>Wed</v>
      </c>
      <c r="D228" s="30">
        <f t="shared" si="64"/>
        <v>1</v>
      </c>
      <c r="E228" s="30">
        <f t="shared" si="65"/>
        <v>6</v>
      </c>
      <c r="F228" s="30">
        <f t="shared" si="66"/>
        <v>20</v>
      </c>
      <c r="G228" s="30">
        <f t="shared" si="67"/>
        <v>11</v>
      </c>
      <c r="H228" s="30">
        <f t="shared" si="68"/>
        <v>14</v>
      </c>
      <c r="I228" s="30">
        <f t="shared" si="69"/>
        <v>2</v>
      </c>
      <c r="J228" s="30">
        <f t="shared" si="70"/>
        <v>0</v>
      </c>
      <c r="L228" s="31">
        <f t="shared" si="61"/>
        <v>11900000</v>
      </c>
      <c r="M228" s="30">
        <f t="shared" si="71"/>
        <v>0</v>
      </c>
      <c r="N228" s="30">
        <f t="shared" si="72"/>
        <v>0</v>
      </c>
      <c r="O228" s="30">
        <f t="shared" si="73"/>
        <v>180000</v>
      </c>
      <c r="P228" s="30">
        <f t="shared" si="74"/>
        <v>0</v>
      </c>
      <c r="R228" s="30">
        <f t="shared" si="75"/>
        <v>373333.33333333331</v>
      </c>
      <c r="S228" s="30">
        <f t="shared" si="76"/>
        <v>373333.33333333331</v>
      </c>
      <c r="T228" s="30">
        <f t="shared" si="77"/>
        <v>5340000</v>
      </c>
      <c r="V228" s="30">
        <f t="shared" si="78"/>
        <v>0</v>
      </c>
      <c r="X228" s="30">
        <f t="shared" si="62"/>
        <v>1790000</v>
      </c>
      <c r="Z228" s="30">
        <f t="shared" si="79"/>
        <v>7683333.333333333</v>
      </c>
    </row>
    <row r="229" spans="2:26" x14ac:dyDescent="0.2">
      <c r="B229" s="34">
        <f t="shared" si="80"/>
        <v>43272</v>
      </c>
      <c r="C229" s="30" t="str">
        <f t="shared" si="63"/>
        <v>Thu</v>
      </c>
      <c r="D229" s="30">
        <f t="shared" si="64"/>
        <v>1</v>
      </c>
      <c r="E229" s="30">
        <f t="shared" si="65"/>
        <v>6</v>
      </c>
      <c r="F229" s="30">
        <f t="shared" si="66"/>
        <v>21</v>
      </c>
      <c r="G229" s="30">
        <f t="shared" si="67"/>
        <v>10</v>
      </c>
      <c r="H229" s="30">
        <f t="shared" si="68"/>
        <v>15</v>
      </c>
      <c r="I229" s="30">
        <f t="shared" si="69"/>
        <v>3</v>
      </c>
      <c r="J229" s="30">
        <f t="shared" si="70"/>
        <v>0</v>
      </c>
      <c r="L229" s="31">
        <f t="shared" si="61"/>
        <v>0</v>
      </c>
      <c r="M229" s="30">
        <f t="shared" si="71"/>
        <v>12250000</v>
      </c>
      <c r="N229" s="30">
        <f t="shared" si="72"/>
        <v>0</v>
      </c>
      <c r="O229" s="30">
        <f t="shared" si="73"/>
        <v>180000</v>
      </c>
      <c r="P229" s="30">
        <f t="shared" si="74"/>
        <v>0</v>
      </c>
      <c r="R229" s="30">
        <f t="shared" si="75"/>
        <v>373333.33333333331</v>
      </c>
      <c r="S229" s="30">
        <f t="shared" si="76"/>
        <v>373333.33333333331</v>
      </c>
      <c r="T229" s="30">
        <f t="shared" si="77"/>
        <v>0</v>
      </c>
      <c r="V229" s="30">
        <f t="shared" si="78"/>
        <v>0</v>
      </c>
      <c r="X229" s="30">
        <f t="shared" si="62"/>
        <v>0</v>
      </c>
      <c r="Z229" s="30">
        <f t="shared" si="79"/>
        <v>12803333.333333334</v>
      </c>
    </row>
    <row r="230" spans="2:26" x14ac:dyDescent="0.2">
      <c r="B230" s="34">
        <f t="shared" si="80"/>
        <v>43273</v>
      </c>
      <c r="C230" s="30" t="str">
        <f t="shared" si="63"/>
        <v>Fri</v>
      </c>
      <c r="D230" s="30">
        <f t="shared" si="64"/>
        <v>1</v>
      </c>
      <c r="E230" s="30">
        <f t="shared" si="65"/>
        <v>6</v>
      </c>
      <c r="F230" s="30">
        <f t="shared" si="66"/>
        <v>22</v>
      </c>
      <c r="G230" s="30">
        <f t="shared" si="67"/>
        <v>9</v>
      </c>
      <c r="H230" s="30">
        <f t="shared" si="68"/>
        <v>16</v>
      </c>
      <c r="I230" s="30">
        <f t="shared" si="69"/>
        <v>3</v>
      </c>
      <c r="J230" s="30">
        <f t="shared" si="70"/>
        <v>0</v>
      </c>
      <c r="L230" s="31">
        <f t="shared" si="61"/>
        <v>350000</v>
      </c>
      <c r="M230" s="30">
        <f t="shared" si="71"/>
        <v>0</v>
      </c>
      <c r="N230" s="30">
        <f t="shared" si="72"/>
        <v>0</v>
      </c>
      <c r="O230" s="30">
        <f t="shared" si="73"/>
        <v>180000</v>
      </c>
      <c r="P230" s="30">
        <f t="shared" si="74"/>
        <v>0</v>
      </c>
      <c r="R230" s="30">
        <f t="shared" si="75"/>
        <v>373333.33333333331</v>
      </c>
      <c r="S230" s="30">
        <f t="shared" si="76"/>
        <v>373333.33333333331</v>
      </c>
      <c r="T230" s="30">
        <f t="shared" si="77"/>
        <v>0</v>
      </c>
      <c r="V230" s="30">
        <f t="shared" si="78"/>
        <v>0</v>
      </c>
      <c r="X230" s="30">
        <f t="shared" si="62"/>
        <v>0</v>
      </c>
      <c r="Z230" s="30">
        <f t="shared" si="79"/>
        <v>553333.33333333326</v>
      </c>
    </row>
    <row r="231" spans="2:26" x14ac:dyDescent="0.2">
      <c r="B231" s="34">
        <f t="shared" si="80"/>
        <v>43274</v>
      </c>
      <c r="C231" s="30" t="str">
        <f t="shared" si="63"/>
        <v>Sat</v>
      </c>
      <c r="D231" s="30">
        <f t="shared" si="64"/>
        <v>0</v>
      </c>
      <c r="E231" s="30">
        <f t="shared" si="65"/>
        <v>6</v>
      </c>
      <c r="F231" s="30">
        <f t="shared" si="66"/>
        <v>23</v>
      </c>
      <c r="G231" s="30">
        <f t="shared" si="67"/>
        <v>8</v>
      </c>
      <c r="H231" s="30">
        <f t="shared" si="68"/>
        <v>16</v>
      </c>
      <c r="I231" s="30">
        <f t="shared" si="69"/>
        <v>3</v>
      </c>
      <c r="J231" s="30">
        <f t="shared" si="70"/>
        <v>4671000</v>
      </c>
      <c r="L231" s="31">
        <f t="shared" si="61"/>
        <v>700000</v>
      </c>
      <c r="M231" s="30">
        <f t="shared" si="71"/>
        <v>0</v>
      </c>
      <c r="N231" s="30">
        <f t="shared" si="72"/>
        <v>180000</v>
      </c>
      <c r="O231" s="30">
        <f t="shared" si="73"/>
        <v>0</v>
      </c>
      <c r="P231" s="30">
        <f t="shared" si="74"/>
        <v>0</v>
      </c>
      <c r="R231" s="30">
        <f t="shared" si="75"/>
        <v>373333.33333333331</v>
      </c>
      <c r="S231" s="30">
        <f t="shared" si="76"/>
        <v>0</v>
      </c>
      <c r="T231" s="30">
        <f t="shared" si="77"/>
        <v>0</v>
      </c>
      <c r="V231" s="30">
        <f t="shared" si="78"/>
        <v>0</v>
      </c>
      <c r="X231" s="30">
        <f t="shared" si="62"/>
        <v>0</v>
      </c>
      <c r="Z231" s="30">
        <f t="shared" si="79"/>
        <v>4671000</v>
      </c>
    </row>
    <row r="232" spans="2:26" x14ac:dyDescent="0.2">
      <c r="B232" s="34">
        <f t="shared" si="80"/>
        <v>43275</v>
      </c>
      <c r="C232" s="30" t="str">
        <f t="shared" si="63"/>
        <v>Sun</v>
      </c>
      <c r="D232" s="30">
        <f t="shared" si="64"/>
        <v>0</v>
      </c>
      <c r="E232" s="30">
        <f t="shared" si="65"/>
        <v>6</v>
      </c>
      <c r="F232" s="30">
        <f t="shared" si="66"/>
        <v>24</v>
      </c>
      <c r="G232" s="30">
        <f t="shared" si="67"/>
        <v>7</v>
      </c>
      <c r="H232" s="30">
        <f t="shared" si="68"/>
        <v>16</v>
      </c>
      <c r="I232" s="30">
        <f t="shared" si="69"/>
        <v>3</v>
      </c>
      <c r="J232" s="30">
        <f t="shared" si="70"/>
        <v>0</v>
      </c>
      <c r="L232" s="31">
        <f t="shared" si="61"/>
        <v>1050000</v>
      </c>
      <c r="M232" s="30">
        <f t="shared" si="71"/>
        <v>0</v>
      </c>
      <c r="N232" s="30">
        <f t="shared" si="72"/>
        <v>360000</v>
      </c>
      <c r="O232" s="30">
        <f t="shared" si="73"/>
        <v>0</v>
      </c>
      <c r="P232" s="30">
        <f t="shared" si="74"/>
        <v>0</v>
      </c>
      <c r="R232" s="30">
        <f t="shared" si="75"/>
        <v>373333.33333333331</v>
      </c>
      <c r="S232" s="30">
        <f t="shared" si="76"/>
        <v>0</v>
      </c>
      <c r="T232" s="30">
        <f t="shared" si="77"/>
        <v>0</v>
      </c>
      <c r="V232" s="30">
        <f t="shared" si="78"/>
        <v>0</v>
      </c>
      <c r="X232" s="30">
        <f t="shared" si="62"/>
        <v>0</v>
      </c>
      <c r="Z232" s="30">
        <f t="shared" si="79"/>
        <v>0</v>
      </c>
    </row>
    <row r="233" spans="2:26" x14ac:dyDescent="0.2">
      <c r="B233" s="34">
        <f t="shared" si="80"/>
        <v>43276</v>
      </c>
      <c r="C233" s="30" t="str">
        <f t="shared" si="63"/>
        <v>Mon</v>
      </c>
      <c r="D233" s="30">
        <f t="shared" si="64"/>
        <v>1</v>
      </c>
      <c r="E233" s="30">
        <f t="shared" si="65"/>
        <v>6</v>
      </c>
      <c r="F233" s="30">
        <f t="shared" si="66"/>
        <v>25</v>
      </c>
      <c r="G233" s="30">
        <f t="shared" si="67"/>
        <v>6</v>
      </c>
      <c r="H233" s="30">
        <f t="shared" si="68"/>
        <v>17</v>
      </c>
      <c r="I233" s="30">
        <f t="shared" si="69"/>
        <v>3</v>
      </c>
      <c r="J233" s="30">
        <f t="shared" si="70"/>
        <v>0</v>
      </c>
      <c r="L233" s="31">
        <f t="shared" si="61"/>
        <v>1400000</v>
      </c>
      <c r="M233" s="30">
        <f t="shared" si="71"/>
        <v>0</v>
      </c>
      <c r="N233" s="30">
        <f t="shared" si="72"/>
        <v>0</v>
      </c>
      <c r="O233" s="30">
        <f t="shared" si="73"/>
        <v>540000</v>
      </c>
      <c r="P233" s="30">
        <f t="shared" si="74"/>
        <v>0</v>
      </c>
      <c r="R233" s="30">
        <f t="shared" si="75"/>
        <v>373333.33333333331</v>
      </c>
      <c r="S233" s="30">
        <f t="shared" si="76"/>
        <v>373333.33333333331</v>
      </c>
      <c r="T233" s="30">
        <f t="shared" si="77"/>
        <v>0</v>
      </c>
      <c r="V233" s="30">
        <f t="shared" si="78"/>
        <v>0</v>
      </c>
      <c r="X233" s="30">
        <f t="shared" si="62"/>
        <v>0</v>
      </c>
      <c r="Z233" s="30">
        <f t="shared" si="79"/>
        <v>913333.33333333326</v>
      </c>
    </row>
    <row r="234" spans="2:26" x14ac:dyDescent="0.2">
      <c r="B234" s="34">
        <f t="shared" si="80"/>
        <v>43277</v>
      </c>
      <c r="C234" s="30" t="str">
        <f t="shared" si="63"/>
        <v>Tue</v>
      </c>
      <c r="D234" s="30">
        <f t="shared" si="64"/>
        <v>1</v>
      </c>
      <c r="E234" s="30">
        <f t="shared" si="65"/>
        <v>6</v>
      </c>
      <c r="F234" s="30">
        <f t="shared" si="66"/>
        <v>26</v>
      </c>
      <c r="G234" s="30">
        <f t="shared" si="67"/>
        <v>5</v>
      </c>
      <c r="H234" s="30">
        <f t="shared" si="68"/>
        <v>18</v>
      </c>
      <c r="I234" s="30">
        <f t="shared" si="69"/>
        <v>3</v>
      </c>
      <c r="J234" s="30">
        <f t="shared" si="70"/>
        <v>0</v>
      </c>
      <c r="L234" s="31">
        <f t="shared" si="61"/>
        <v>1750000</v>
      </c>
      <c r="M234" s="30">
        <f t="shared" si="71"/>
        <v>0</v>
      </c>
      <c r="N234" s="30">
        <f t="shared" si="72"/>
        <v>0</v>
      </c>
      <c r="O234" s="30">
        <f t="shared" si="73"/>
        <v>180000</v>
      </c>
      <c r="P234" s="30">
        <f t="shared" si="74"/>
        <v>0</v>
      </c>
      <c r="R234" s="30">
        <f t="shared" si="75"/>
        <v>373333.33333333331</v>
      </c>
      <c r="S234" s="30">
        <f t="shared" si="76"/>
        <v>373333.33333333331</v>
      </c>
      <c r="T234" s="30">
        <f t="shared" si="77"/>
        <v>0</v>
      </c>
      <c r="V234" s="30">
        <f t="shared" si="78"/>
        <v>0</v>
      </c>
      <c r="X234" s="30">
        <f t="shared" si="62"/>
        <v>0</v>
      </c>
      <c r="Z234" s="30">
        <f t="shared" si="79"/>
        <v>553333.33333333326</v>
      </c>
    </row>
    <row r="235" spans="2:26" x14ac:dyDescent="0.2">
      <c r="B235" s="34">
        <f t="shared" si="80"/>
        <v>43278</v>
      </c>
      <c r="C235" s="30" t="str">
        <f t="shared" si="63"/>
        <v>Wed</v>
      </c>
      <c r="D235" s="30">
        <f t="shared" si="64"/>
        <v>1</v>
      </c>
      <c r="E235" s="30">
        <f t="shared" si="65"/>
        <v>6</v>
      </c>
      <c r="F235" s="30">
        <f t="shared" si="66"/>
        <v>27</v>
      </c>
      <c r="G235" s="30">
        <f t="shared" si="67"/>
        <v>4</v>
      </c>
      <c r="H235" s="30">
        <f t="shared" si="68"/>
        <v>19</v>
      </c>
      <c r="I235" s="30">
        <f t="shared" si="69"/>
        <v>3</v>
      </c>
      <c r="J235" s="30">
        <f t="shared" si="70"/>
        <v>0</v>
      </c>
      <c r="L235" s="31">
        <f t="shared" si="61"/>
        <v>2100000</v>
      </c>
      <c r="M235" s="30">
        <f t="shared" si="71"/>
        <v>0</v>
      </c>
      <c r="N235" s="30">
        <f t="shared" si="72"/>
        <v>0</v>
      </c>
      <c r="O235" s="30">
        <f t="shared" si="73"/>
        <v>180000</v>
      </c>
      <c r="P235" s="30">
        <f t="shared" si="74"/>
        <v>0</v>
      </c>
      <c r="R235" s="30">
        <f t="shared" si="75"/>
        <v>373333.33333333331</v>
      </c>
      <c r="S235" s="30">
        <f t="shared" si="76"/>
        <v>373333.33333333331</v>
      </c>
      <c r="T235" s="30">
        <f t="shared" si="77"/>
        <v>0</v>
      </c>
      <c r="V235" s="30">
        <f t="shared" si="78"/>
        <v>0</v>
      </c>
      <c r="X235" s="30">
        <f t="shared" si="62"/>
        <v>0</v>
      </c>
      <c r="Z235" s="30">
        <f t="shared" si="79"/>
        <v>553333.33333333326</v>
      </c>
    </row>
    <row r="236" spans="2:26" x14ac:dyDescent="0.2">
      <c r="B236" s="34">
        <f t="shared" si="80"/>
        <v>43279</v>
      </c>
      <c r="C236" s="30" t="str">
        <f t="shared" si="63"/>
        <v>Thu</v>
      </c>
      <c r="D236" s="30">
        <f t="shared" si="64"/>
        <v>1</v>
      </c>
      <c r="E236" s="30">
        <f t="shared" si="65"/>
        <v>6</v>
      </c>
      <c r="F236" s="30">
        <f t="shared" si="66"/>
        <v>28</v>
      </c>
      <c r="G236" s="30">
        <f t="shared" si="67"/>
        <v>3</v>
      </c>
      <c r="H236" s="30">
        <f t="shared" si="68"/>
        <v>20</v>
      </c>
      <c r="I236" s="30">
        <f t="shared" si="69"/>
        <v>4</v>
      </c>
      <c r="J236" s="30">
        <f t="shared" si="70"/>
        <v>0</v>
      </c>
      <c r="L236" s="31">
        <f t="shared" si="61"/>
        <v>2450000</v>
      </c>
      <c r="M236" s="30">
        <f t="shared" si="71"/>
        <v>0</v>
      </c>
      <c r="N236" s="30">
        <f t="shared" si="72"/>
        <v>0</v>
      </c>
      <c r="O236" s="30">
        <f t="shared" si="73"/>
        <v>180000</v>
      </c>
      <c r="P236" s="30">
        <f t="shared" si="74"/>
        <v>0</v>
      </c>
      <c r="R236" s="30">
        <f t="shared" si="75"/>
        <v>373333.33333333331</v>
      </c>
      <c r="S236" s="30">
        <f t="shared" si="76"/>
        <v>373333.33333333331</v>
      </c>
      <c r="T236" s="30">
        <f t="shared" si="77"/>
        <v>0</v>
      </c>
      <c r="V236" s="30">
        <f t="shared" si="78"/>
        <v>0</v>
      </c>
      <c r="X236" s="30">
        <f t="shared" si="62"/>
        <v>1790000</v>
      </c>
      <c r="Z236" s="30">
        <f t="shared" si="79"/>
        <v>2343333.333333333</v>
      </c>
    </row>
    <row r="237" spans="2:26" x14ac:dyDescent="0.2">
      <c r="B237" s="34">
        <f t="shared" si="80"/>
        <v>43280</v>
      </c>
      <c r="C237" s="30" t="str">
        <f t="shared" si="63"/>
        <v>Fri</v>
      </c>
      <c r="D237" s="30">
        <f t="shared" si="64"/>
        <v>1</v>
      </c>
      <c r="E237" s="30">
        <f t="shared" si="65"/>
        <v>6</v>
      </c>
      <c r="F237" s="30">
        <f t="shared" si="66"/>
        <v>29</v>
      </c>
      <c r="G237" s="30">
        <f t="shared" si="67"/>
        <v>2</v>
      </c>
      <c r="H237" s="30">
        <f t="shared" si="68"/>
        <v>21</v>
      </c>
      <c r="I237" s="30">
        <f t="shared" si="69"/>
        <v>4</v>
      </c>
      <c r="J237" s="30">
        <f t="shared" si="70"/>
        <v>0</v>
      </c>
      <c r="L237" s="31">
        <f t="shared" si="61"/>
        <v>2800000</v>
      </c>
      <c r="M237" s="30">
        <f t="shared" si="71"/>
        <v>0</v>
      </c>
      <c r="N237" s="30">
        <f t="shared" si="72"/>
        <v>0</v>
      </c>
      <c r="O237" s="30">
        <f t="shared" si="73"/>
        <v>180000</v>
      </c>
      <c r="P237" s="30">
        <f t="shared" si="74"/>
        <v>0</v>
      </c>
      <c r="R237" s="30">
        <f t="shared" si="75"/>
        <v>373333.33333333331</v>
      </c>
      <c r="S237" s="30">
        <f t="shared" si="76"/>
        <v>373333.33333333331</v>
      </c>
      <c r="T237" s="30">
        <f t="shared" si="77"/>
        <v>0</v>
      </c>
      <c r="V237" s="30">
        <f t="shared" si="78"/>
        <v>0</v>
      </c>
      <c r="X237" s="30">
        <f t="shared" si="62"/>
        <v>0</v>
      </c>
      <c r="Z237" s="30">
        <f t="shared" si="79"/>
        <v>553333.33333333326</v>
      </c>
    </row>
    <row r="238" spans="2:26" x14ac:dyDescent="0.2">
      <c r="B238" s="34">
        <f t="shared" si="80"/>
        <v>43281</v>
      </c>
      <c r="C238" s="30" t="str">
        <f t="shared" si="63"/>
        <v>Sat</v>
      </c>
      <c r="D238" s="30">
        <f t="shared" si="64"/>
        <v>0</v>
      </c>
      <c r="E238" s="30">
        <f t="shared" si="65"/>
        <v>6</v>
      </c>
      <c r="F238" s="30">
        <f t="shared" si="66"/>
        <v>30</v>
      </c>
      <c r="G238" s="30">
        <f t="shared" si="67"/>
        <v>1</v>
      </c>
      <c r="H238" s="30">
        <f t="shared" si="68"/>
        <v>21</v>
      </c>
      <c r="I238" s="30">
        <f t="shared" si="69"/>
        <v>4</v>
      </c>
      <c r="J238" s="30">
        <f t="shared" si="70"/>
        <v>0</v>
      </c>
      <c r="L238" s="31">
        <f t="shared" si="61"/>
        <v>3150000</v>
      </c>
      <c r="M238" s="30">
        <f t="shared" si="71"/>
        <v>0</v>
      </c>
      <c r="N238" s="30">
        <f t="shared" si="72"/>
        <v>180000</v>
      </c>
      <c r="O238" s="30">
        <f t="shared" si="73"/>
        <v>0</v>
      </c>
      <c r="P238" s="30">
        <f t="shared" si="74"/>
        <v>0</v>
      </c>
      <c r="R238" s="30">
        <f t="shared" si="75"/>
        <v>373333.33333333331</v>
      </c>
      <c r="S238" s="30">
        <f t="shared" si="76"/>
        <v>0</v>
      </c>
      <c r="T238" s="30">
        <f t="shared" si="77"/>
        <v>0</v>
      </c>
      <c r="V238" s="30">
        <f t="shared" si="78"/>
        <v>0</v>
      </c>
      <c r="X238" s="30">
        <f t="shared" si="62"/>
        <v>0</v>
      </c>
      <c r="Z238" s="30">
        <f t="shared" si="79"/>
        <v>0</v>
      </c>
    </row>
    <row r="239" spans="2:26" x14ac:dyDescent="0.2">
      <c r="B239" s="34">
        <f t="shared" si="80"/>
        <v>43282</v>
      </c>
      <c r="C239" s="30" t="str">
        <f t="shared" si="63"/>
        <v>Sun</v>
      </c>
      <c r="D239" s="30">
        <f t="shared" si="64"/>
        <v>0</v>
      </c>
      <c r="E239" s="30">
        <f t="shared" si="65"/>
        <v>7</v>
      </c>
      <c r="F239" s="30">
        <f t="shared" si="66"/>
        <v>1</v>
      </c>
      <c r="G239" s="30">
        <f t="shared" si="67"/>
        <v>31</v>
      </c>
      <c r="H239" s="30">
        <f t="shared" si="68"/>
        <v>0</v>
      </c>
      <c r="I239" s="30">
        <f t="shared" si="69"/>
        <v>0</v>
      </c>
      <c r="J239" s="30">
        <f t="shared" si="70"/>
        <v>0</v>
      </c>
      <c r="L239" s="31">
        <f t="shared" si="61"/>
        <v>3500000</v>
      </c>
      <c r="M239" s="30">
        <f t="shared" si="71"/>
        <v>0</v>
      </c>
      <c r="N239" s="30">
        <f t="shared" si="72"/>
        <v>360000</v>
      </c>
      <c r="O239" s="30">
        <f t="shared" si="73"/>
        <v>0</v>
      </c>
      <c r="P239" s="30">
        <f t="shared" si="74"/>
        <v>0</v>
      </c>
      <c r="R239" s="30">
        <f t="shared" si="75"/>
        <v>445454.54545454547</v>
      </c>
      <c r="S239" s="30">
        <f t="shared" si="76"/>
        <v>0</v>
      </c>
      <c r="T239" s="30">
        <f t="shared" si="77"/>
        <v>0</v>
      </c>
      <c r="V239" s="30">
        <f t="shared" si="78"/>
        <v>0</v>
      </c>
      <c r="X239" s="30">
        <f t="shared" si="62"/>
        <v>0</v>
      </c>
      <c r="Z239" s="30">
        <f t="shared" si="79"/>
        <v>0</v>
      </c>
    </row>
    <row r="240" spans="2:26" x14ac:dyDescent="0.2">
      <c r="B240" s="34">
        <f t="shared" si="80"/>
        <v>43283</v>
      </c>
      <c r="C240" s="30" t="str">
        <f t="shared" si="63"/>
        <v>Mon</v>
      </c>
      <c r="D240" s="30">
        <f t="shared" si="64"/>
        <v>1</v>
      </c>
      <c r="E240" s="30">
        <f t="shared" si="65"/>
        <v>7</v>
      </c>
      <c r="F240" s="30">
        <f t="shared" si="66"/>
        <v>2</v>
      </c>
      <c r="G240" s="30">
        <f t="shared" si="67"/>
        <v>30</v>
      </c>
      <c r="H240" s="30">
        <f t="shared" si="68"/>
        <v>1</v>
      </c>
      <c r="I240" s="30">
        <f t="shared" si="69"/>
        <v>0</v>
      </c>
      <c r="J240" s="30">
        <f t="shared" si="70"/>
        <v>0</v>
      </c>
      <c r="L240" s="31">
        <f t="shared" si="61"/>
        <v>3850000</v>
      </c>
      <c r="M240" s="30">
        <f t="shared" si="71"/>
        <v>0</v>
      </c>
      <c r="N240" s="30">
        <f t="shared" si="72"/>
        <v>0</v>
      </c>
      <c r="O240" s="30">
        <f t="shared" si="73"/>
        <v>540000</v>
      </c>
      <c r="P240" s="30">
        <f t="shared" si="74"/>
        <v>0</v>
      </c>
      <c r="R240" s="30">
        <f t="shared" si="75"/>
        <v>445454.54545454547</v>
      </c>
      <c r="S240" s="30">
        <f t="shared" si="76"/>
        <v>445454.54545454547</v>
      </c>
      <c r="T240" s="30">
        <f t="shared" si="77"/>
        <v>0</v>
      </c>
      <c r="V240" s="30">
        <f t="shared" si="78"/>
        <v>0</v>
      </c>
      <c r="X240" s="30">
        <f t="shared" si="62"/>
        <v>0</v>
      </c>
      <c r="Z240" s="30">
        <f t="shared" si="79"/>
        <v>985454.54545454541</v>
      </c>
    </row>
    <row r="241" spans="2:26" x14ac:dyDescent="0.2">
      <c r="B241" s="34">
        <f t="shared" si="80"/>
        <v>43284</v>
      </c>
      <c r="C241" s="30" t="str">
        <f t="shared" si="63"/>
        <v>Tue</v>
      </c>
      <c r="D241" s="30">
        <f t="shared" si="64"/>
        <v>1</v>
      </c>
      <c r="E241" s="30">
        <f t="shared" si="65"/>
        <v>7</v>
      </c>
      <c r="F241" s="30">
        <f t="shared" si="66"/>
        <v>3</v>
      </c>
      <c r="G241" s="30">
        <f t="shared" si="67"/>
        <v>29</v>
      </c>
      <c r="H241" s="30">
        <f t="shared" si="68"/>
        <v>2</v>
      </c>
      <c r="I241" s="30">
        <f t="shared" si="69"/>
        <v>0</v>
      </c>
      <c r="J241" s="30">
        <f t="shared" si="70"/>
        <v>0</v>
      </c>
      <c r="L241" s="31">
        <f t="shared" si="61"/>
        <v>4200000</v>
      </c>
      <c r="M241" s="30">
        <f t="shared" si="71"/>
        <v>0</v>
      </c>
      <c r="N241" s="30">
        <f t="shared" si="72"/>
        <v>0</v>
      </c>
      <c r="O241" s="30">
        <f t="shared" si="73"/>
        <v>180000</v>
      </c>
      <c r="P241" s="30">
        <f t="shared" si="74"/>
        <v>0</v>
      </c>
      <c r="R241" s="30">
        <f t="shared" si="75"/>
        <v>445454.54545454547</v>
      </c>
      <c r="S241" s="30">
        <f t="shared" si="76"/>
        <v>445454.54545454547</v>
      </c>
      <c r="T241" s="30">
        <f t="shared" si="77"/>
        <v>0</v>
      </c>
      <c r="V241" s="30">
        <f t="shared" si="78"/>
        <v>0</v>
      </c>
      <c r="X241" s="30">
        <f t="shared" si="62"/>
        <v>1790000</v>
      </c>
      <c r="Z241" s="30">
        <f t="shared" si="79"/>
        <v>2415454.5454545454</v>
      </c>
    </row>
    <row r="242" spans="2:26" x14ac:dyDescent="0.2">
      <c r="B242" s="34">
        <f t="shared" si="80"/>
        <v>43285</v>
      </c>
      <c r="C242" s="30" t="str">
        <f t="shared" si="63"/>
        <v>Wed</v>
      </c>
      <c r="D242" s="30">
        <f t="shared" si="64"/>
        <v>1</v>
      </c>
      <c r="E242" s="30">
        <f t="shared" si="65"/>
        <v>7</v>
      </c>
      <c r="F242" s="30">
        <f t="shared" si="66"/>
        <v>4</v>
      </c>
      <c r="G242" s="30">
        <f t="shared" si="67"/>
        <v>28</v>
      </c>
      <c r="H242" s="30">
        <f t="shared" si="68"/>
        <v>3</v>
      </c>
      <c r="I242" s="30">
        <f t="shared" si="69"/>
        <v>0</v>
      </c>
      <c r="J242" s="30">
        <f t="shared" si="70"/>
        <v>0</v>
      </c>
      <c r="L242" s="31">
        <f t="shared" si="61"/>
        <v>4550000</v>
      </c>
      <c r="M242" s="30">
        <f t="shared" si="71"/>
        <v>0</v>
      </c>
      <c r="N242" s="30">
        <f t="shared" si="72"/>
        <v>0</v>
      </c>
      <c r="O242" s="30">
        <f t="shared" si="73"/>
        <v>180000</v>
      </c>
      <c r="P242" s="30">
        <f t="shared" si="74"/>
        <v>0</v>
      </c>
      <c r="R242" s="30">
        <f t="shared" si="75"/>
        <v>445454.54545454547</v>
      </c>
      <c r="S242" s="30">
        <f t="shared" si="76"/>
        <v>445454.54545454547</v>
      </c>
      <c r="T242" s="30">
        <f t="shared" si="77"/>
        <v>0</v>
      </c>
      <c r="V242" s="30">
        <f t="shared" si="78"/>
        <v>9230000</v>
      </c>
      <c r="X242" s="30">
        <f t="shared" si="62"/>
        <v>0</v>
      </c>
      <c r="Z242" s="30">
        <f t="shared" si="79"/>
        <v>9855454.5454545449</v>
      </c>
    </row>
    <row r="243" spans="2:26" x14ac:dyDescent="0.2">
      <c r="B243" s="34">
        <f t="shared" si="80"/>
        <v>43286</v>
      </c>
      <c r="C243" s="30" t="str">
        <f t="shared" si="63"/>
        <v>Thu</v>
      </c>
      <c r="D243" s="30">
        <f t="shared" si="64"/>
        <v>1</v>
      </c>
      <c r="E243" s="30">
        <f t="shared" si="65"/>
        <v>7</v>
      </c>
      <c r="F243" s="30">
        <f t="shared" si="66"/>
        <v>5</v>
      </c>
      <c r="G243" s="30">
        <f t="shared" si="67"/>
        <v>27</v>
      </c>
      <c r="H243" s="30">
        <f t="shared" si="68"/>
        <v>4</v>
      </c>
      <c r="I243" s="30">
        <f t="shared" si="69"/>
        <v>1</v>
      </c>
      <c r="J243" s="30">
        <f t="shared" si="70"/>
        <v>1903000</v>
      </c>
      <c r="L243" s="31">
        <f t="shared" si="61"/>
        <v>4900000</v>
      </c>
      <c r="M243" s="30">
        <f t="shared" si="71"/>
        <v>0</v>
      </c>
      <c r="N243" s="30">
        <f t="shared" si="72"/>
        <v>0</v>
      </c>
      <c r="O243" s="30">
        <f t="shared" si="73"/>
        <v>180000</v>
      </c>
      <c r="P243" s="30">
        <f t="shared" si="74"/>
        <v>0</v>
      </c>
      <c r="R243" s="30">
        <f t="shared" si="75"/>
        <v>445454.54545454547</v>
      </c>
      <c r="S243" s="30">
        <f t="shared" si="76"/>
        <v>445454.54545454547</v>
      </c>
      <c r="T243" s="30">
        <f t="shared" si="77"/>
        <v>0</v>
      </c>
      <c r="V243" s="30">
        <f t="shared" si="78"/>
        <v>0</v>
      </c>
      <c r="X243" s="30">
        <f t="shared" si="62"/>
        <v>0</v>
      </c>
      <c r="Z243" s="30">
        <f t="shared" si="79"/>
        <v>2528454.5454545454</v>
      </c>
    </row>
    <row r="244" spans="2:26" x14ac:dyDescent="0.2">
      <c r="B244" s="34">
        <f t="shared" si="80"/>
        <v>43287</v>
      </c>
      <c r="C244" s="30" t="str">
        <f t="shared" si="63"/>
        <v>Fri</v>
      </c>
      <c r="D244" s="30">
        <f t="shared" si="64"/>
        <v>1</v>
      </c>
      <c r="E244" s="30">
        <f t="shared" si="65"/>
        <v>7</v>
      </c>
      <c r="F244" s="30">
        <f t="shared" si="66"/>
        <v>6</v>
      </c>
      <c r="G244" s="30">
        <f t="shared" si="67"/>
        <v>26</v>
      </c>
      <c r="H244" s="30">
        <f t="shared" si="68"/>
        <v>5</v>
      </c>
      <c r="I244" s="30">
        <f t="shared" si="69"/>
        <v>1</v>
      </c>
      <c r="J244" s="30">
        <f t="shared" si="70"/>
        <v>0</v>
      </c>
      <c r="L244" s="31">
        <f t="shared" si="61"/>
        <v>5250000</v>
      </c>
      <c r="M244" s="30">
        <f t="shared" si="71"/>
        <v>0</v>
      </c>
      <c r="N244" s="30">
        <f t="shared" si="72"/>
        <v>0</v>
      </c>
      <c r="O244" s="30">
        <f t="shared" si="73"/>
        <v>180000</v>
      </c>
      <c r="P244" s="30">
        <f t="shared" si="74"/>
        <v>0</v>
      </c>
      <c r="R244" s="30">
        <f t="shared" si="75"/>
        <v>445454.54545454547</v>
      </c>
      <c r="S244" s="30">
        <f t="shared" si="76"/>
        <v>445454.54545454547</v>
      </c>
      <c r="T244" s="30">
        <f t="shared" si="77"/>
        <v>5340000</v>
      </c>
      <c r="V244" s="30">
        <f t="shared" si="78"/>
        <v>0</v>
      </c>
      <c r="X244" s="30">
        <f t="shared" si="62"/>
        <v>0</v>
      </c>
      <c r="Z244" s="30">
        <f t="shared" si="79"/>
        <v>5965454.5454545449</v>
      </c>
    </row>
    <row r="245" spans="2:26" x14ac:dyDescent="0.2">
      <c r="B245" s="34">
        <f t="shared" si="80"/>
        <v>43288</v>
      </c>
      <c r="C245" s="30" t="str">
        <f t="shared" si="63"/>
        <v>Sat</v>
      </c>
      <c r="D245" s="30">
        <f t="shared" si="64"/>
        <v>0</v>
      </c>
      <c r="E245" s="30">
        <f t="shared" si="65"/>
        <v>7</v>
      </c>
      <c r="F245" s="30">
        <f t="shared" si="66"/>
        <v>7</v>
      </c>
      <c r="G245" s="30">
        <f t="shared" si="67"/>
        <v>25</v>
      </c>
      <c r="H245" s="30">
        <f t="shared" si="68"/>
        <v>5</v>
      </c>
      <c r="I245" s="30">
        <f t="shared" si="69"/>
        <v>1</v>
      </c>
      <c r="J245" s="30">
        <f t="shared" si="70"/>
        <v>0</v>
      </c>
      <c r="L245" s="31">
        <f t="shared" si="61"/>
        <v>5600000</v>
      </c>
      <c r="M245" s="30">
        <f t="shared" si="71"/>
        <v>0</v>
      </c>
      <c r="N245" s="30">
        <f t="shared" si="72"/>
        <v>180000</v>
      </c>
      <c r="O245" s="30">
        <f t="shared" si="73"/>
        <v>0</v>
      </c>
      <c r="P245" s="30">
        <f t="shared" si="74"/>
        <v>0</v>
      </c>
      <c r="R245" s="30">
        <f t="shared" si="75"/>
        <v>445454.54545454547</v>
      </c>
      <c r="S245" s="30">
        <f t="shared" si="76"/>
        <v>0</v>
      </c>
      <c r="T245" s="30">
        <f t="shared" si="77"/>
        <v>0</v>
      </c>
      <c r="V245" s="30">
        <f t="shared" si="78"/>
        <v>0</v>
      </c>
      <c r="X245" s="30">
        <f t="shared" si="62"/>
        <v>0</v>
      </c>
      <c r="Z245" s="30">
        <f t="shared" si="79"/>
        <v>0</v>
      </c>
    </row>
    <row r="246" spans="2:26" x14ac:dyDescent="0.2">
      <c r="B246" s="34">
        <f t="shared" si="80"/>
        <v>43289</v>
      </c>
      <c r="C246" s="30" t="str">
        <f t="shared" si="63"/>
        <v>Sun</v>
      </c>
      <c r="D246" s="30">
        <f t="shared" si="64"/>
        <v>0</v>
      </c>
      <c r="E246" s="30">
        <f t="shared" si="65"/>
        <v>7</v>
      </c>
      <c r="F246" s="30">
        <f t="shared" si="66"/>
        <v>8</v>
      </c>
      <c r="G246" s="30">
        <f t="shared" si="67"/>
        <v>24</v>
      </c>
      <c r="H246" s="30">
        <f t="shared" si="68"/>
        <v>5</v>
      </c>
      <c r="I246" s="30">
        <f t="shared" si="69"/>
        <v>1</v>
      </c>
      <c r="J246" s="30">
        <f t="shared" si="70"/>
        <v>0</v>
      </c>
      <c r="L246" s="31">
        <f t="shared" si="61"/>
        <v>5950000</v>
      </c>
      <c r="M246" s="30">
        <f t="shared" si="71"/>
        <v>0</v>
      </c>
      <c r="N246" s="30">
        <f t="shared" si="72"/>
        <v>360000</v>
      </c>
      <c r="O246" s="30">
        <f t="shared" si="73"/>
        <v>0</v>
      </c>
      <c r="P246" s="30">
        <f t="shared" si="74"/>
        <v>0</v>
      </c>
      <c r="R246" s="30">
        <f t="shared" si="75"/>
        <v>445454.54545454547</v>
      </c>
      <c r="S246" s="30">
        <f t="shared" si="76"/>
        <v>0</v>
      </c>
      <c r="T246" s="30">
        <f t="shared" si="77"/>
        <v>0</v>
      </c>
      <c r="V246" s="30">
        <f t="shared" si="78"/>
        <v>0</v>
      </c>
      <c r="X246" s="30">
        <f t="shared" si="62"/>
        <v>0</v>
      </c>
      <c r="Z246" s="30">
        <f t="shared" si="79"/>
        <v>0</v>
      </c>
    </row>
    <row r="247" spans="2:26" x14ac:dyDescent="0.2">
      <c r="B247" s="34">
        <f t="shared" si="80"/>
        <v>43290</v>
      </c>
      <c r="C247" s="30" t="str">
        <f t="shared" si="63"/>
        <v>Mon</v>
      </c>
      <c r="D247" s="30">
        <f t="shared" si="64"/>
        <v>1</v>
      </c>
      <c r="E247" s="30">
        <f t="shared" si="65"/>
        <v>7</v>
      </c>
      <c r="F247" s="30">
        <f t="shared" si="66"/>
        <v>9</v>
      </c>
      <c r="G247" s="30">
        <f t="shared" si="67"/>
        <v>23</v>
      </c>
      <c r="H247" s="30">
        <f t="shared" si="68"/>
        <v>6</v>
      </c>
      <c r="I247" s="30">
        <f t="shared" si="69"/>
        <v>1</v>
      </c>
      <c r="J247" s="30">
        <f t="shared" si="70"/>
        <v>0</v>
      </c>
      <c r="L247" s="31">
        <f t="shared" si="61"/>
        <v>6300000</v>
      </c>
      <c r="M247" s="30">
        <f t="shared" si="71"/>
        <v>0</v>
      </c>
      <c r="N247" s="30">
        <f t="shared" si="72"/>
        <v>0</v>
      </c>
      <c r="O247" s="30">
        <f t="shared" si="73"/>
        <v>540000</v>
      </c>
      <c r="P247" s="30">
        <f t="shared" si="74"/>
        <v>0</v>
      </c>
      <c r="R247" s="30">
        <f t="shared" si="75"/>
        <v>445454.54545454547</v>
      </c>
      <c r="S247" s="30">
        <f t="shared" si="76"/>
        <v>445454.54545454547</v>
      </c>
      <c r="T247" s="30">
        <f t="shared" si="77"/>
        <v>0</v>
      </c>
      <c r="V247" s="30">
        <f t="shared" si="78"/>
        <v>0</v>
      </c>
      <c r="X247" s="30">
        <f t="shared" si="62"/>
        <v>0</v>
      </c>
      <c r="Z247" s="30">
        <f t="shared" si="79"/>
        <v>985454.54545454541</v>
      </c>
    </row>
    <row r="248" spans="2:26" x14ac:dyDescent="0.2">
      <c r="B248" s="34">
        <f t="shared" si="80"/>
        <v>43291</v>
      </c>
      <c r="C248" s="30" t="str">
        <f t="shared" si="63"/>
        <v>Tue</v>
      </c>
      <c r="D248" s="30">
        <f t="shared" si="64"/>
        <v>1</v>
      </c>
      <c r="E248" s="30">
        <f t="shared" si="65"/>
        <v>7</v>
      </c>
      <c r="F248" s="30">
        <f t="shared" si="66"/>
        <v>10</v>
      </c>
      <c r="G248" s="30">
        <f t="shared" si="67"/>
        <v>22</v>
      </c>
      <c r="H248" s="30">
        <f t="shared" si="68"/>
        <v>7</v>
      </c>
      <c r="I248" s="30">
        <f t="shared" si="69"/>
        <v>1</v>
      </c>
      <c r="J248" s="30">
        <f t="shared" si="70"/>
        <v>3633000</v>
      </c>
      <c r="L248" s="31">
        <f t="shared" si="61"/>
        <v>6650000</v>
      </c>
      <c r="M248" s="30">
        <f t="shared" si="71"/>
        <v>0</v>
      </c>
      <c r="N248" s="30">
        <f t="shared" si="72"/>
        <v>0</v>
      </c>
      <c r="O248" s="30">
        <f t="shared" si="73"/>
        <v>180000</v>
      </c>
      <c r="P248" s="30">
        <f t="shared" si="74"/>
        <v>0</v>
      </c>
      <c r="R248" s="30">
        <f t="shared" si="75"/>
        <v>445454.54545454547</v>
      </c>
      <c r="S248" s="30">
        <f t="shared" si="76"/>
        <v>445454.54545454547</v>
      </c>
      <c r="T248" s="30">
        <f t="shared" si="77"/>
        <v>0</v>
      </c>
      <c r="V248" s="30">
        <f t="shared" si="78"/>
        <v>0</v>
      </c>
      <c r="X248" s="30">
        <f t="shared" si="62"/>
        <v>0</v>
      </c>
      <c r="Z248" s="30">
        <f t="shared" si="79"/>
        <v>4258454.5454545459</v>
      </c>
    </row>
    <row r="249" spans="2:26" x14ac:dyDescent="0.2">
      <c r="B249" s="34">
        <f t="shared" si="80"/>
        <v>43292</v>
      </c>
      <c r="C249" s="30" t="str">
        <f t="shared" si="63"/>
        <v>Wed</v>
      </c>
      <c r="D249" s="30">
        <f t="shared" si="64"/>
        <v>1</v>
      </c>
      <c r="E249" s="30">
        <f t="shared" si="65"/>
        <v>7</v>
      </c>
      <c r="F249" s="30">
        <f t="shared" si="66"/>
        <v>11</v>
      </c>
      <c r="G249" s="30">
        <f t="shared" si="67"/>
        <v>21</v>
      </c>
      <c r="H249" s="30">
        <f t="shared" si="68"/>
        <v>8</v>
      </c>
      <c r="I249" s="30">
        <f t="shared" si="69"/>
        <v>1</v>
      </c>
      <c r="J249" s="30">
        <f t="shared" si="70"/>
        <v>0</v>
      </c>
      <c r="L249" s="31">
        <f t="shared" si="61"/>
        <v>7000000</v>
      </c>
      <c r="M249" s="30">
        <f t="shared" si="71"/>
        <v>0</v>
      </c>
      <c r="N249" s="30">
        <f t="shared" si="72"/>
        <v>0</v>
      </c>
      <c r="O249" s="30">
        <f t="shared" si="73"/>
        <v>180000</v>
      </c>
      <c r="P249" s="30">
        <f t="shared" si="74"/>
        <v>0</v>
      </c>
      <c r="R249" s="30">
        <f t="shared" si="75"/>
        <v>445454.54545454547</v>
      </c>
      <c r="S249" s="30">
        <f t="shared" si="76"/>
        <v>445454.54545454547</v>
      </c>
      <c r="T249" s="30">
        <f t="shared" si="77"/>
        <v>0</v>
      </c>
      <c r="V249" s="30">
        <f t="shared" si="78"/>
        <v>0</v>
      </c>
      <c r="X249" s="30">
        <f t="shared" si="62"/>
        <v>1790000</v>
      </c>
      <c r="Z249" s="30">
        <f t="shared" si="79"/>
        <v>2415454.5454545454</v>
      </c>
    </row>
    <row r="250" spans="2:26" x14ac:dyDescent="0.2">
      <c r="B250" s="34">
        <f t="shared" si="80"/>
        <v>43293</v>
      </c>
      <c r="C250" s="30" t="str">
        <f t="shared" si="63"/>
        <v>Thu</v>
      </c>
      <c r="D250" s="30">
        <f t="shared" si="64"/>
        <v>1</v>
      </c>
      <c r="E250" s="30">
        <f t="shared" si="65"/>
        <v>7</v>
      </c>
      <c r="F250" s="30">
        <f t="shared" si="66"/>
        <v>12</v>
      </c>
      <c r="G250" s="30">
        <f t="shared" si="67"/>
        <v>20</v>
      </c>
      <c r="H250" s="30">
        <f t="shared" si="68"/>
        <v>9</v>
      </c>
      <c r="I250" s="30">
        <f t="shared" si="69"/>
        <v>2</v>
      </c>
      <c r="J250" s="30">
        <f t="shared" si="70"/>
        <v>0</v>
      </c>
      <c r="L250" s="31">
        <f t="shared" si="61"/>
        <v>7350000</v>
      </c>
      <c r="M250" s="30">
        <f t="shared" si="71"/>
        <v>0</v>
      </c>
      <c r="N250" s="30">
        <f t="shared" si="72"/>
        <v>0</v>
      </c>
      <c r="O250" s="30">
        <f t="shared" si="73"/>
        <v>180000</v>
      </c>
      <c r="P250" s="30">
        <f t="shared" si="74"/>
        <v>0</v>
      </c>
      <c r="R250" s="30">
        <f t="shared" si="75"/>
        <v>445454.54545454547</v>
      </c>
      <c r="S250" s="30">
        <f t="shared" si="76"/>
        <v>445454.54545454547</v>
      </c>
      <c r="T250" s="30">
        <f t="shared" si="77"/>
        <v>0</v>
      </c>
      <c r="V250" s="30">
        <f t="shared" si="78"/>
        <v>0</v>
      </c>
      <c r="X250" s="30">
        <f t="shared" si="62"/>
        <v>0</v>
      </c>
      <c r="Z250" s="30">
        <f t="shared" si="79"/>
        <v>625454.54545454541</v>
      </c>
    </row>
    <row r="251" spans="2:26" x14ac:dyDescent="0.2">
      <c r="B251" s="34">
        <f t="shared" si="80"/>
        <v>43294</v>
      </c>
      <c r="C251" s="30" t="str">
        <f t="shared" si="63"/>
        <v>Fri</v>
      </c>
      <c r="D251" s="30">
        <f t="shared" si="64"/>
        <v>1</v>
      </c>
      <c r="E251" s="30">
        <f t="shared" si="65"/>
        <v>7</v>
      </c>
      <c r="F251" s="30">
        <f t="shared" si="66"/>
        <v>13</v>
      </c>
      <c r="G251" s="30">
        <f t="shared" si="67"/>
        <v>19</v>
      </c>
      <c r="H251" s="30">
        <f t="shared" si="68"/>
        <v>10</v>
      </c>
      <c r="I251" s="30">
        <f t="shared" si="69"/>
        <v>2</v>
      </c>
      <c r="J251" s="30">
        <f t="shared" si="70"/>
        <v>0</v>
      </c>
      <c r="L251" s="31">
        <f t="shared" si="61"/>
        <v>7700000</v>
      </c>
      <c r="M251" s="30">
        <f t="shared" si="71"/>
        <v>0</v>
      </c>
      <c r="N251" s="30">
        <f t="shared" si="72"/>
        <v>0</v>
      </c>
      <c r="O251" s="30">
        <f t="shared" si="73"/>
        <v>180000</v>
      </c>
      <c r="P251" s="30">
        <f t="shared" si="74"/>
        <v>0</v>
      </c>
      <c r="R251" s="30">
        <f t="shared" si="75"/>
        <v>445454.54545454547</v>
      </c>
      <c r="S251" s="30">
        <f t="shared" si="76"/>
        <v>445454.54545454547</v>
      </c>
      <c r="T251" s="30">
        <f t="shared" si="77"/>
        <v>5340000</v>
      </c>
      <c r="V251" s="30">
        <f t="shared" si="78"/>
        <v>0</v>
      </c>
      <c r="X251" s="30">
        <f t="shared" si="62"/>
        <v>0</v>
      </c>
      <c r="Z251" s="30">
        <f t="shared" si="79"/>
        <v>5965454.5454545449</v>
      </c>
    </row>
    <row r="252" spans="2:26" x14ac:dyDescent="0.2">
      <c r="B252" s="34">
        <f t="shared" si="80"/>
        <v>43295</v>
      </c>
      <c r="C252" s="30" t="str">
        <f t="shared" si="63"/>
        <v>Sat</v>
      </c>
      <c r="D252" s="30">
        <f t="shared" si="64"/>
        <v>0</v>
      </c>
      <c r="E252" s="30">
        <f t="shared" si="65"/>
        <v>7</v>
      </c>
      <c r="F252" s="30">
        <f t="shared" si="66"/>
        <v>14</v>
      </c>
      <c r="G252" s="30">
        <f t="shared" si="67"/>
        <v>18</v>
      </c>
      <c r="H252" s="30">
        <f t="shared" si="68"/>
        <v>10</v>
      </c>
      <c r="I252" s="30">
        <f t="shared" si="69"/>
        <v>2</v>
      </c>
      <c r="J252" s="30">
        <f t="shared" si="70"/>
        <v>0</v>
      </c>
      <c r="L252" s="31">
        <f t="shared" ref="L252:L315" si="81">IF((C252="Thu")*(I252=3),0,SUM(L251,$M$14))</f>
        <v>8050000</v>
      </c>
      <c r="M252" s="30">
        <f t="shared" si="71"/>
        <v>0</v>
      </c>
      <c r="N252" s="30">
        <f t="shared" si="72"/>
        <v>180000</v>
      </c>
      <c r="O252" s="30">
        <f t="shared" si="73"/>
        <v>0</v>
      </c>
      <c r="P252" s="30">
        <f t="shared" si="74"/>
        <v>0</v>
      </c>
      <c r="R252" s="30">
        <f t="shared" si="75"/>
        <v>445454.54545454547</v>
      </c>
      <c r="S252" s="30">
        <f t="shared" si="76"/>
        <v>0</v>
      </c>
      <c r="T252" s="30">
        <f t="shared" si="77"/>
        <v>0</v>
      </c>
      <c r="V252" s="30">
        <f t="shared" si="78"/>
        <v>0</v>
      </c>
      <c r="X252" s="30">
        <f t="shared" si="62"/>
        <v>0</v>
      </c>
      <c r="Z252" s="30">
        <f t="shared" si="79"/>
        <v>0</v>
      </c>
    </row>
    <row r="253" spans="2:26" x14ac:dyDescent="0.2">
      <c r="B253" s="34">
        <f t="shared" si="80"/>
        <v>43296</v>
      </c>
      <c r="C253" s="30" t="str">
        <f t="shared" si="63"/>
        <v>Sun</v>
      </c>
      <c r="D253" s="30">
        <f t="shared" si="64"/>
        <v>0</v>
      </c>
      <c r="E253" s="30">
        <f t="shared" si="65"/>
        <v>7</v>
      </c>
      <c r="F253" s="30">
        <f t="shared" si="66"/>
        <v>15</v>
      </c>
      <c r="G253" s="30">
        <f t="shared" si="67"/>
        <v>17</v>
      </c>
      <c r="H253" s="30">
        <f t="shared" si="68"/>
        <v>10</v>
      </c>
      <c r="I253" s="30">
        <f t="shared" si="69"/>
        <v>2</v>
      </c>
      <c r="J253" s="30">
        <f t="shared" si="70"/>
        <v>0</v>
      </c>
      <c r="L253" s="31">
        <f t="shared" si="81"/>
        <v>8400000</v>
      </c>
      <c r="M253" s="30">
        <f t="shared" si="71"/>
        <v>0</v>
      </c>
      <c r="N253" s="30">
        <f t="shared" si="72"/>
        <v>360000</v>
      </c>
      <c r="O253" s="30">
        <f t="shared" si="73"/>
        <v>0</v>
      </c>
      <c r="P253" s="30">
        <f t="shared" si="74"/>
        <v>7130000</v>
      </c>
      <c r="R253" s="30">
        <f t="shared" si="75"/>
        <v>445454.54545454547</v>
      </c>
      <c r="S253" s="30">
        <f t="shared" si="76"/>
        <v>0</v>
      </c>
      <c r="T253" s="30">
        <f t="shared" si="77"/>
        <v>0</v>
      </c>
      <c r="V253" s="30">
        <f t="shared" si="78"/>
        <v>0</v>
      </c>
      <c r="X253" s="30">
        <f t="shared" si="62"/>
        <v>0</v>
      </c>
      <c r="Z253" s="30">
        <f t="shared" si="79"/>
        <v>7130000</v>
      </c>
    </row>
    <row r="254" spans="2:26" x14ac:dyDescent="0.2">
      <c r="B254" s="34">
        <f t="shared" si="80"/>
        <v>43297</v>
      </c>
      <c r="C254" s="30" t="str">
        <f t="shared" si="63"/>
        <v>Mon</v>
      </c>
      <c r="D254" s="30">
        <f t="shared" si="64"/>
        <v>1</v>
      </c>
      <c r="E254" s="30">
        <f t="shared" si="65"/>
        <v>7</v>
      </c>
      <c r="F254" s="30">
        <f t="shared" si="66"/>
        <v>16</v>
      </c>
      <c r="G254" s="30">
        <f t="shared" si="67"/>
        <v>16</v>
      </c>
      <c r="H254" s="30">
        <f t="shared" si="68"/>
        <v>11</v>
      </c>
      <c r="I254" s="30">
        <f t="shared" si="69"/>
        <v>2</v>
      </c>
      <c r="J254" s="30">
        <f t="shared" si="70"/>
        <v>0</v>
      </c>
      <c r="L254" s="31">
        <f t="shared" si="81"/>
        <v>8750000</v>
      </c>
      <c r="M254" s="30">
        <f t="shared" si="71"/>
        <v>0</v>
      </c>
      <c r="N254" s="30">
        <f t="shared" si="72"/>
        <v>0</v>
      </c>
      <c r="O254" s="30">
        <f t="shared" si="73"/>
        <v>540000</v>
      </c>
      <c r="P254" s="30">
        <f t="shared" si="74"/>
        <v>0</v>
      </c>
      <c r="R254" s="30">
        <f t="shared" si="75"/>
        <v>445454.54545454547</v>
      </c>
      <c r="S254" s="30">
        <f t="shared" si="76"/>
        <v>445454.54545454547</v>
      </c>
      <c r="T254" s="30">
        <f t="shared" si="77"/>
        <v>0</v>
      </c>
      <c r="V254" s="30">
        <f t="shared" si="78"/>
        <v>0</v>
      </c>
      <c r="X254" s="30">
        <f t="shared" si="62"/>
        <v>0</v>
      </c>
      <c r="Z254" s="30">
        <f t="shared" si="79"/>
        <v>985454.54545454541</v>
      </c>
    </row>
    <row r="255" spans="2:26" x14ac:dyDescent="0.2">
      <c r="B255" s="34">
        <f t="shared" si="80"/>
        <v>43298</v>
      </c>
      <c r="C255" s="30" t="str">
        <f t="shared" si="63"/>
        <v>Tue</v>
      </c>
      <c r="D255" s="30">
        <f t="shared" si="64"/>
        <v>1</v>
      </c>
      <c r="E255" s="30">
        <f t="shared" si="65"/>
        <v>7</v>
      </c>
      <c r="F255" s="30">
        <f t="shared" si="66"/>
        <v>17</v>
      </c>
      <c r="G255" s="30">
        <f t="shared" si="67"/>
        <v>15</v>
      </c>
      <c r="H255" s="30">
        <f t="shared" si="68"/>
        <v>12</v>
      </c>
      <c r="I255" s="30">
        <f t="shared" si="69"/>
        <v>2</v>
      </c>
      <c r="J255" s="30">
        <f t="shared" si="70"/>
        <v>0</v>
      </c>
      <c r="L255" s="31">
        <f t="shared" si="81"/>
        <v>9100000</v>
      </c>
      <c r="M255" s="30">
        <f t="shared" si="71"/>
        <v>0</v>
      </c>
      <c r="N255" s="30">
        <f t="shared" si="72"/>
        <v>0</v>
      </c>
      <c r="O255" s="30">
        <f t="shared" si="73"/>
        <v>180000</v>
      </c>
      <c r="P255" s="30">
        <f t="shared" si="74"/>
        <v>0</v>
      </c>
      <c r="R255" s="30">
        <f t="shared" si="75"/>
        <v>445454.54545454547</v>
      </c>
      <c r="S255" s="30">
        <f t="shared" si="76"/>
        <v>445454.54545454547</v>
      </c>
      <c r="T255" s="30">
        <f t="shared" si="77"/>
        <v>0</v>
      </c>
      <c r="V255" s="30">
        <f t="shared" si="78"/>
        <v>0</v>
      </c>
      <c r="X255" s="30">
        <f t="shared" si="62"/>
        <v>0</v>
      </c>
      <c r="Z255" s="30">
        <f t="shared" si="79"/>
        <v>625454.54545454541</v>
      </c>
    </row>
    <row r="256" spans="2:26" x14ac:dyDescent="0.2">
      <c r="B256" s="34">
        <f t="shared" si="80"/>
        <v>43299</v>
      </c>
      <c r="C256" s="30" t="str">
        <f t="shared" si="63"/>
        <v>Wed</v>
      </c>
      <c r="D256" s="30">
        <f t="shared" si="64"/>
        <v>1</v>
      </c>
      <c r="E256" s="30">
        <f t="shared" si="65"/>
        <v>7</v>
      </c>
      <c r="F256" s="30">
        <f t="shared" si="66"/>
        <v>18</v>
      </c>
      <c r="G256" s="30">
        <f t="shared" si="67"/>
        <v>14</v>
      </c>
      <c r="H256" s="30">
        <f t="shared" si="68"/>
        <v>13</v>
      </c>
      <c r="I256" s="30">
        <f t="shared" si="69"/>
        <v>2</v>
      </c>
      <c r="J256" s="30">
        <f t="shared" si="70"/>
        <v>7093000</v>
      </c>
      <c r="L256" s="31">
        <f t="shared" si="81"/>
        <v>9450000</v>
      </c>
      <c r="M256" s="30">
        <f t="shared" si="71"/>
        <v>0</v>
      </c>
      <c r="N256" s="30">
        <f t="shared" si="72"/>
        <v>0</v>
      </c>
      <c r="O256" s="30">
        <f t="shared" si="73"/>
        <v>180000</v>
      </c>
      <c r="P256" s="30">
        <f t="shared" si="74"/>
        <v>0</v>
      </c>
      <c r="R256" s="30">
        <f t="shared" si="75"/>
        <v>445454.54545454547</v>
      </c>
      <c r="S256" s="30">
        <f t="shared" si="76"/>
        <v>445454.54545454547</v>
      </c>
      <c r="T256" s="30">
        <f t="shared" si="77"/>
        <v>0</v>
      </c>
      <c r="V256" s="30">
        <f t="shared" si="78"/>
        <v>0</v>
      </c>
      <c r="X256" s="30">
        <f t="shared" si="62"/>
        <v>1790000</v>
      </c>
      <c r="Z256" s="30">
        <f t="shared" si="79"/>
        <v>9508454.5454545468</v>
      </c>
    </row>
    <row r="257" spans="2:26" x14ac:dyDescent="0.2">
      <c r="B257" s="34">
        <f t="shared" si="80"/>
        <v>43300</v>
      </c>
      <c r="C257" s="30" t="str">
        <f t="shared" si="63"/>
        <v>Thu</v>
      </c>
      <c r="D257" s="30">
        <f t="shared" si="64"/>
        <v>1</v>
      </c>
      <c r="E257" s="30">
        <f t="shared" si="65"/>
        <v>7</v>
      </c>
      <c r="F257" s="30">
        <f t="shared" si="66"/>
        <v>19</v>
      </c>
      <c r="G257" s="30">
        <f t="shared" si="67"/>
        <v>13</v>
      </c>
      <c r="H257" s="30">
        <f t="shared" si="68"/>
        <v>14</v>
      </c>
      <c r="I257" s="30">
        <f t="shared" si="69"/>
        <v>3</v>
      </c>
      <c r="J257" s="30">
        <f t="shared" si="70"/>
        <v>0</v>
      </c>
      <c r="L257" s="31">
        <f t="shared" si="81"/>
        <v>0</v>
      </c>
      <c r="M257" s="30">
        <f t="shared" si="71"/>
        <v>9800000</v>
      </c>
      <c r="N257" s="30">
        <f t="shared" si="72"/>
        <v>0</v>
      </c>
      <c r="O257" s="30">
        <f t="shared" si="73"/>
        <v>180000</v>
      </c>
      <c r="P257" s="30">
        <f t="shared" si="74"/>
        <v>0</v>
      </c>
      <c r="R257" s="30">
        <f t="shared" si="75"/>
        <v>445454.54545454547</v>
      </c>
      <c r="S257" s="30">
        <f t="shared" si="76"/>
        <v>445454.54545454547</v>
      </c>
      <c r="T257" s="30">
        <f t="shared" si="77"/>
        <v>0</v>
      </c>
      <c r="V257" s="30">
        <f t="shared" si="78"/>
        <v>0</v>
      </c>
      <c r="X257" s="30">
        <f t="shared" si="62"/>
        <v>0</v>
      </c>
      <c r="Z257" s="30">
        <f t="shared" si="79"/>
        <v>10425454.545454545</v>
      </c>
    </row>
    <row r="258" spans="2:26" x14ac:dyDescent="0.2">
      <c r="B258" s="34">
        <f t="shared" si="80"/>
        <v>43301</v>
      </c>
      <c r="C258" s="30" t="str">
        <f t="shared" si="63"/>
        <v>Fri</v>
      </c>
      <c r="D258" s="30">
        <f t="shared" si="64"/>
        <v>1</v>
      </c>
      <c r="E258" s="30">
        <f t="shared" si="65"/>
        <v>7</v>
      </c>
      <c r="F258" s="30">
        <f t="shared" si="66"/>
        <v>20</v>
      </c>
      <c r="G258" s="30">
        <f t="shared" si="67"/>
        <v>12</v>
      </c>
      <c r="H258" s="30">
        <f t="shared" si="68"/>
        <v>15</v>
      </c>
      <c r="I258" s="30">
        <f t="shared" si="69"/>
        <v>3</v>
      </c>
      <c r="J258" s="30">
        <f t="shared" si="70"/>
        <v>0</v>
      </c>
      <c r="L258" s="31">
        <f t="shared" si="81"/>
        <v>350000</v>
      </c>
      <c r="M258" s="30">
        <f t="shared" si="71"/>
        <v>0</v>
      </c>
      <c r="N258" s="30">
        <f t="shared" si="72"/>
        <v>0</v>
      </c>
      <c r="O258" s="30">
        <f t="shared" si="73"/>
        <v>180000</v>
      </c>
      <c r="P258" s="30">
        <f t="shared" si="74"/>
        <v>0</v>
      </c>
      <c r="R258" s="30">
        <f t="shared" si="75"/>
        <v>445454.54545454547</v>
      </c>
      <c r="S258" s="30">
        <f t="shared" si="76"/>
        <v>445454.54545454547</v>
      </c>
      <c r="T258" s="30">
        <f t="shared" si="77"/>
        <v>5340000</v>
      </c>
      <c r="V258" s="30">
        <f t="shared" si="78"/>
        <v>0</v>
      </c>
      <c r="X258" s="30">
        <f t="shared" si="62"/>
        <v>0</v>
      </c>
      <c r="Z258" s="30">
        <f t="shared" si="79"/>
        <v>5965454.5454545449</v>
      </c>
    </row>
    <row r="259" spans="2:26" x14ac:dyDescent="0.2">
      <c r="B259" s="34">
        <f t="shared" si="80"/>
        <v>43302</v>
      </c>
      <c r="C259" s="30" t="str">
        <f t="shared" si="63"/>
        <v>Sat</v>
      </c>
      <c r="D259" s="30">
        <f t="shared" si="64"/>
        <v>0</v>
      </c>
      <c r="E259" s="30">
        <f t="shared" si="65"/>
        <v>7</v>
      </c>
      <c r="F259" s="30">
        <f t="shared" si="66"/>
        <v>21</v>
      </c>
      <c r="G259" s="30">
        <f t="shared" si="67"/>
        <v>11</v>
      </c>
      <c r="H259" s="30">
        <f t="shared" si="68"/>
        <v>15</v>
      </c>
      <c r="I259" s="30">
        <f t="shared" si="69"/>
        <v>3</v>
      </c>
      <c r="J259" s="30">
        <f t="shared" si="70"/>
        <v>0</v>
      </c>
      <c r="L259" s="31">
        <f t="shared" si="81"/>
        <v>700000</v>
      </c>
      <c r="M259" s="30">
        <f t="shared" si="71"/>
        <v>0</v>
      </c>
      <c r="N259" s="30">
        <f t="shared" si="72"/>
        <v>180000</v>
      </c>
      <c r="O259" s="30">
        <f t="shared" si="73"/>
        <v>0</v>
      </c>
      <c r="P259" s="30">
        <f t="shared" si="74"/>
        <v>0</v>
      </c>
      <c r="R259" s="30">
        <f t="shared" si="75"/>
        <v>445454.54545454547</v>
      </c>
      <c r="S259" s="30">
        <f t="shared" si="76"/>
        <v>0</v>
      </c>
      <c r="T259" s="30">
        <f t="shared" si="77"/>
        <v>0</v>
      </c>
      <c r="V259" s="30">
        <f t="shared" si="78"/>
        <v>0</v>
      </c>
      <c r="X259" s="30">
        <f t="shared" si="62"/>
        <v>0</v>
      </c>
      <c r="Z259" s="30">
        <f t="shared" si="79"/>
        <v>0</v>
      </c>
    </row>
    <row r="260" spans="2:26" x14ac:dyDescent="0.2">
      <c r="B260" s="34">
        <f t="shared" si="80"/>
        <v>43303</v>
      </c>
      <c r="C260" s="30" t="str">
        <f t="shared" si="63"/>
        <v>Sun</v>
      </c>
      <c r="D260" s="30">
        <f t="shared" si="64"/>
        <v>0</v>
      </c>
      <c r="E260" s="30">
        <f t="shared" si="65"/>
        <v>7</v>
      </c>
      <c r="F260" s="30">
        <f t="shared" si="66"/>
        <v>22</v>
      </c>
      <c r="G260" s="30">
        <f t="shared" si="67"/>
        <v>10</v>
      </c>
      <c r="H260" s="30">
        <f t="shared" si="68"/>
        <v>15</v>
      </c>
      <c r="I260" s="30">
        <f t="shared" si="69"/>
        <v>3</v>
      </c>
      <c r="J260" s="30">
        <f t="shared" si="70"/>
        <v>0</v>
      </c>
      <c r="L260" s="31">
        <f t="shared" si="81"/>
        <v>1050000</v>
      </c>
      <c r="M260" s="30">
        <f t="shared" si="71"/>
        <v>0</v>
      </c>
      <c r="N260" s="30">
        <f t="shared" si="72"/>
        <v>360000</v>
      </c>
      <c r="O260" s="30">
        <f t="shared" si="73"/>
        <v>0</v>
      </c>
      <c r="P260" s="30">
        <f t="shared" si="74"/>
        <v>0</v>
      </c>
      <c r="R260" s="30">
        <f t="shared" si="75"/>
        <v>445454.54545454547</v>
      </c>
      <c r="S260" s="30">
        <f t="shared" si="76"/>
        <v>0</v>
      </c>
      <c r="T260" s="30">
        <f t="shared" si="77"/>
        <v>0</v>
      </c>
      <c r="V260" s="30">
        <f t="shared" si="78"/>
        <v>0</v>
      </c>
      <c r="X260" s="30">
        <f t="shared" si="62"/>
        <v>0</v>
      </c>
      <c r="Z260" s="30">
        <f t="shared" si="79"/>
        <v>0</v>
      </c>
    </row>
    <row r="261" spans="2:26" x14ac:dyDescent="0.2">
      <c r="B261" s="34">
        <f t="shared" si="80"/>
        <v>43304</v>
      </c>
      <c r="C261" s="30" t="str">
        <f t="shared" si="63"/>
        <v>Mon</v>
      </c>
      <c r="D261" s="30">
        <f t="shared" si="64"/>
        <v>1</v>
      </c>
      <c r="E261" s="30">
        <f t="shared" si="65"/>
        <v>7</v>
      </c>
      <c r="F261" s="30">
        <f t="shared" si="66"/>
        <v>23</v>
      </c>
      <c r="G261" s="30">
        <f t="shared" si="67"/>
        <v>9</v>
      </c>
      <c r="H261" s="30">
        <f t="shared" si="68"/>
        <v>16</v>
      </c>
      <c r="I261" s="30">
        <f t="shared" si="69"/>
        <v>3</v>
      </c>
      <c r="J261" s="30">
        <f t="shared" si="70"/>
        <v>4671000</v>
      </c>
      <c r="L261" s="31">
        <f t="shared" si="81"/>
        <v>1400000</v>
      </c>
      <c r="M261" s="30">
        <f t="shared" si="71"/>
        <v>0</v>
      </c>
      <c r="N261" s="30">
        <f t="shared" si="72"/>
        <v>0</v>
      </c>
      <c r="O261" s="30">
        <f t="shared" si="73"/>
        <v>540000</v>
      </c>
      <c r="P261" s="30">
        <f t="shared" si="74"/>
        <v>0</v>
      </c>
      <c r="R261" s="30">
        <f t="shared" si="75"/>
        <v>445454.54545454547</v>
      </c>
      <c r="S261" s="30">
        <f t="shared" si="76"/>
        <v>445454.54545454547</v>
      </c>
      <c r="T261" s="30">
        <f t="shared" si="77"/>
        <v>0</v>
      </c>
      <c r="V261" s="30">
        <f t="shared" si="78"/>
        <v>0</v>
      </c>
      <c r="X261" s="30">
        <f t="shared" si="62"/>
        <v>0</v>
      </c>
      <c r="Z261" s="30">
        <f t="shared" si="79"/>
        <v>5656454.5454545459</v>
      </c>
    </row>
    <row r="262" spans="2:26" x14ac:dyDescent="0.2">
      <c r="B262" s="34">
        <f t="shared" si="80"/>
        <v>43305</v>
      </c>
      <c r="C262" s="30" t="str">
        <f t="shared" si="63"/>
        <v>Tue</v>
      </c>
      <c r="D262" s="30">
        <f t="shared" si="64"/>
        <v>1</v>
      </c>
      <c r="E262" s="30">
        <f t="shared" si="65"/>
        <v>7</v>
      </c>
      <c r="F262" s="30">
        <f t="shared" si="66"/>
        <v>24</v>
      </c>
      <c r="G262" s="30">
        <f t="shared" si="67"/>
        <v>8</v>
      </c>
      <c r="H262" s="30">
        <f t="shared" si="68"/>
        <v>17</v>
      </c>
      <c r="I262" s="30">
        <f t="shared" si="69"/>
        <v>3</v>
      </c>
      <c r="J262" s="30">
        <f t="shared" si="70"/>
        <v>0</v>
      </c>
      <c r="L262" s="31">
        <f t="shared" si="81"/>
        <v>1750000</v>
      </c>
      <c r="M262" s="30">
        <f t="shared" si="71"/>
        <v>0</v>
      </c>
      <c r="N262" s="30">
        <f t="shared" si="72"/>
        <v>0</v>
      </c>
      <c r="O262" s="30">
        <f t="shared" si="73"/>
        <v>180000</v>
      </c>
      <c r="P262" s="30">
        <f t="shared" si="74"/>
        <v>0</v>
      </c>
      <c r="R262" s="30">
        <f t="shared" si="75"/>
        <v>445454.54545454547</v>
      </c>
      <c r="S262" s="30">
        <f t="shared" si="76"/>
        <v>445454.54545454547</v>
      </c>
      <c r="T262" s="30">
        <f t="shared" si="77"/>
        <v>0</v>
      </c>
      <c r="V262" s="30">
        <f t="shared" si="78"/>
        <v>0</v>
      </c>
      <c r="X262" s="30">
        <f t="shared" si="62"/>
        <v>0</v>
      </c>
      <c r="Z262" s="30">
        <f t="shared" si="79"/>
        <v>625454.54545454541</v>
      </c>
    </row>
    <row r="263" spans="2:26" x14ac:dyDescent="0.2">
      <c r="B263" s="34">
        <f t="shared" si="80"/>
        <v>43306</v>
      </c>
      <c r="C263" s="30" t="str">
        <f t="shared" si="63"/>
        <v>Wed</v>
      </c>
      <c r="D263" s="30">
        <f t="shared" si="64"/>
        <v>1</v>
      </c>
      <c r="E263" s="30">
        <f t="shared" si="65"/>
        <v>7</v>
      </c>
      <c r="F263" s="30">
        <f t="shared" si="66"/>
        <v>25</v>
      </c>
      <c r="G263" s="30">
        <f t="shared" si="67"/>
        <v>7</v>
      </c>
      <c r="H263" s="30">
        <f t="shared" si="68"/>
        <v>18</v>
      </c>
      <c r="I263" s="30">
        <f t="shared" si="69"/>
        <v>3</v>
      </c>
      <c r="J263" s="30">
        <f t="shared" si="70"/>
        <v>0</v>
      </c>
      <c r="L263" s="31">
        <f t="shared" si="81"/>
        <v>2100000</v>
      </c>
      <c r="M263" s="30">
        <f t="shared" si="71"/>
        <v>0</v>
      </c>
      <c r="N263" s="30">
        <f t="shared" si="72"/>
        <v>0</v>
      </c>
      <c r="O263" s="30">
        <f t="shared" si="73"/>
        <v>180000</v>
      </c>
      <c r="P263" s="30">
        <f t="shared" si="74"/>
        <v>0</v>
      </c>
      <c r="R263" s="30">
        <f t="shared" si="75"/>
        <v>445454.54545454547</v>
      </c>
      <c r="S263" s="30">
        <f t="shared" si="76"/>
        <v>445454.54545454547</v>
      </c>
      <c r="T263" s="30">
        <f t="shared" si="77"/>
        <v>0</v>
      </c>
      <c r="V263" s="30">
        <f t="shared" si="78"/>
        <v>0</v>
      </c>
      <c r="X263" s="30">
        <f t="shared" si="62"/>
        <v>0</v>
      </c>
      <c r="Z263" s="30">
        <f t="shared" si="79"/>
        <v>625454.54545454541</v>
      </c>
    </row>
    <row r="264" spans="2:26" x14ac:dyDescent="0.2">
      <c r="B264" s="34">
        <f t="shared" si="80"/>
        <v>43307</v>
      </c>
      <c r="C264" s="30" t="str">
        <f t="shared" si="63"/>
        <v>Thu</v>
      </c>
      <c r="D264" s="30">
        <f t="shared" si="64"/>
        <v>1</v>
      </c>
      <c r="E264" s="30">
        <f t="shared" si="65"/>
        <v>7</v>
      </c>
      <c r="F264" s="30">
        <f t="shared" si="66"/>
        <v>26</v>
      </c>
      <c r="G264" s="30">
        <f t="shared" si="67"/>
        <v>6</v>
      </c>
      <c r="H264" s="30">
        <f t="shared" si="68"/>
        <v>19</v>
      </c>
      <c r="I264" s="30">
        <f t="shared" si="69"/>
        <v>4</v>
      </c>
      <c r="J264" s="30">
        <f t="shared" si="70"/>
        <v>0</v>
      </c>
      <c r="L264" s="31">
        <f t="shared" si="81"/>
        <v>2450000</v>
      </c>
      <c r="M264" s="30">
        <f t="shared" si="71"/>
        <v>0</v>
      </c>
      <c r="N264" s="30">
        <f t="shared" si="72"/>
        <v>0</v>
      </c>
      <c r="O264" s="30">
        <f t="shared" si="73"/>
        <v>180000</v>
      </c>
      <c r="P264" s="30">
        <f t="shared" si="74"/>
        <v>0</v>
      </c>
      <c r="R264" s="30">
        <f t="shared" si="75"/>
        <v>445454.54545454547</v>
      </c>
      <c r="S264" s="30">
        <f t="shared" si="76"/>
        <v>445454.54545454547</v>
      </c>
      <c r="T264" s="30">
        <f t="shared" si="77"/>
        <v>0</v>
      </c>
      <c r="V264" s="30">
        <f t="shared" si="78"/>
        <v>0</v>
      </c>
      <c r="X264" s="30">
        <f t="shared" si="62"/>
        <v>1790000</v>
      </c>
      <c r="Z264" s="30">
        <f t="shared" si="79"/>
        <v>2415454.5454545454</v>
      </c>
    </row>
    <row r="265" spans="2:26" x14ac:dyDescent="0.2">
      <c r="B265" s="34">
        <f t="shared" si="80"/>
        <v>43308</v>
      </c>
      <c r="C265" s="30" t="str">
        <f t="shared" si="63"/>
        <v>Fri</v>
      </c>
      <c r="D265" s="30">
        <f t="shared" si="64"/>
        <v>1</v>
      </c>
      <c r="E265" s="30">
        <f t="shared" si="65"/>
        <v>7</v>
      </c>
      <c r="F265" s="30">
        <f t="shared" si="66"/>
        <v>27</v>
      </c>
      <c r="G265" s="30">
        <f t="shared" si="67"/>
        <v>5</v>
      </c>
      <c r="H265" s="30">
        <f t="shared" si="68"/>
        <v>20</v>
      </c>
      <c r="I265" s="30">
        <f t="shared" si="69"/>
        <v>4</v>
      </c>
      <c r="J265" s="30">
        <f t="shared" si="70"/>
        <v>0</v>
      </c>
      <c r="L265" s="31">
        <f t="shared" si="81"/>
        <v>2800000</v>
      </c>
      <c r="M265" s="30">
        <f t="shared" si="71"/>
        <v>0</v>
      </c>
      <c r="N265" s="30">
        <f t="shared" si="72"/>
        <v>0</v>
      </c>
      <c r="O265" s="30">
        <f t="shared" si="73"/>
        <v>180000</v>
      </c>
      <c r="P265" s="30">
        <f t="shared" si="74"/>
        <v>0</v>
      </c>
      <c r="R265" s="30">
        <f t="shared" si="75"/>
        <v>445454.54545454547</v>
      </c>
      <c r="S265" s="30">
        <f t="shared" si="76"/>
        <v>445454.54545454547</v>
      </c>
      <c r="T265" s="30">
        <f t="shared" si="77"/>
        <v>0</v>
      </c>
      <c r="V265" s="30">
        <f t="shared" si="78"/>
        <v>0</v>
      </c>
      <c r="X265" s="30">
        <f t="shared" si="62"/>
        <v>0</v>
      </c>
      <c r="Z265" s="30">
        <f t="shared" si="79"/>
        <v>625454.54545454541</v>
      </c>
    </row>
    <row r="266" spans="2:26" x14ac:dyDescent="0.2">
      <c r="B266" s="34">
        <f t="shared" si="80"/>
        <v>43309</v>
      </c>
      <c r="C266" s="30" t="str">
        <f t="shared" si="63"/>
        <v>Sat</v>
      </c>
      <c r="D266" s="30">
        <f t="shared" si="64"/>
        <v>0</v>
      </c>
      <c r="E266" s="30">
        <f t="shared" si="65"/>
        <v>7</v>
      </c>
      <c r="F266" s="30">
        <f t="shared" si="66"/>
        <v>28</v>
      </c>
      <c r="G266" s="30">
        <f t="shared" si="67"/>
        <v>4</v>
      </c>
      <c r="H266" s="30">
        <f t="shared" si="68"/>
        <v>20</v>
      </c>
      <c r="I266" s="30">
        <f t="shared" si="69"/>
        <v>4</v>
      </c>
      <c r="J266" s="30">
        <f t="shared" si="70"/>
        <v>0</v>
      </c>
      <c r="L266" s="31">
        <f t="shared" si="81"/>
        <v>3150000</v>
      </c>
      <c r="M266" s="30">
        <f t="shared" si="71"/>
        <v>0</v>
      </c>
      <c r="N266" s="30">
        <f t="shared" si="72"/>
        <v>180000</v>
      </c>
      <c r="O266" s="30">
        <f t="shared" si="73"/>
        <v>0</v>
      </c>
      <c r="P266" s="30">
        <f t="shared" si="74"/>
        <v>0</v>
      </c>
      <c r="R266" s="30">
        <f t="shared" si="75"/>
        <v>445454.54545454547</v>
      </c>
      <c r="S266" s="30">
        <f t="shared" si="76"/>
        <v>0</v>
      </c>
      <c r="T266" s="30">
        <f t="shared" si="77"/>
        <v>0</v>
      </c>
      <c r="V266" s="30">
        <f t="shared" si="78"/>
        <v>0</v>
      </c>
      <c r="X266" s="30">
        <f t="shared" si="62"/>
        <v>0</v>
      </c>
      <c r="Z266" s="30">
        <f t="shared" si="79"/>
        <v>0</v>
      </c>
    </row>
    <row r="267" spans="2:26" x14ac:dyDescent="0.2">
      <c r="B267" s="34">
        <f t="shared" si="80"/>
        <v>43310</v>
      </c>
      <c r="C267" s="30" t="str">
        <f t="shared" si="63"/>
        <v>Sun</v>
      </c>
      <c r="D267" s="30">
        <f t="shared" si="64"/>
        <v>0</v>
      </c>
      <c r="E267" s="30">
        <f t="shared" si="65"/>
        <v>7</v>
      </c>
      <c r="F267" s="30">
        <f t="shared" si="66"/>
        <v>29</v>
      </c>
      <c r="G267" s="30">
        <f t="shared" si="67"/>
        <v>3</v>
      </c>
      <c r="H267" s="30">
        <f t="shared" si="68"/>
        <v>20</v>
      </c>
      <c r="I267" s="30">
        <f t="shared" si="69"/>
        <v>4</v>
      </c>
      <c r="J267" s="30">
        <f t="shared" si="70"/>
        <v>0</v>
      </c>
      <c r="L267" s="31">
        <f t="shared" si="81"/>
        <v>3500000</v>
      </c>
      <c r="M267" s="30">
        <f t="shared" si="71"/>
        <v>0</v>
      </c>
      <c r="N267" s="30">
        <f t="shared" si="72"/>
        <v>360000</v>
      </c>
      <c r="O267" s="30">
        <f t="shared" si="73"/>
        <v>0</v>
      </c>
      <c r="P267" s="30">
        <f t="shared" si="74"/>
        <v>0</v>
      </c>
      <c r="R267" s="30">
        <f t="shared" si="75"/>
        <v>445454.54545454547</v>
      </c>
      <c r="S267" s="30">
        <f t="shared" si="76"/>
        <v>0</v>
      </c>
      <c r="T267" s="30">
        <f t="shared" si="77"/>
        <v>0</v>
      </c>
      <c r="V267" s="30">
        <f t="shared" si="78"/>
        <v>0</v>
      </c>
      <c r="X267" s="30">
        <f t="shared" si="62"/>
        <v>0</v>
      </c>
      <c r="Z267" s="30">
        <f t="shared" si="79"/>
        <v>0</v>
      </c>
    </row>
    <row r="268" spans="2:26" x14ac:dyDescent="0.2">
      <c r="B268" s="34">
        <f t="shared" si="80"/>
        <v>43311</v>
      </c>
      <c r="C268" s="30" t="str">
        <f t="shared" si="63"/>
        <v>Mon</v>
      </c>
      <c r="D268" s="30">
        <f t="shared" si="64"/>
        <v>1</v>
      </c>
      <c r="E268" s="30">
        <f t="shared" si="65"/>
        <v>7</v>
      </c>
      <c r="F268" s="30">
        <f t="shared" si="66"/>
        <v>30</v>
      </c>
      <c r="G268" s="30">
        <f t="shared" si="67"/>
        <v>2</v>
      </c>
      <c r="H268" s="30">
        <f t="shared" si="68"/>
        <v>21</v>
      </c>
      <c r="I268" s="30">
        <f t="shared" si="69"/>
        <v>4</v>
      </c>
      <c r="J268" s="30">
        <f t="shared" si="70"/>
        <v>0</v>
      </c>
      <c r="L268" s="31">
        <f t="shared" si="81"/>
        <v>3850000</v>
      </c>
      <c r="M268" s="30">
        <f t="shared" si="71"/>
        <v>0</v>
      </c>
      <c r="N268" s="30">
        <f t="shared" si="72"/>
        <v>0</v>
      </c>
      <c r="O268" s="30">
        <f t="shared" si="73"/>
        <v>540000</v>
      </c>
      <c r="P268" s="30">
        <f t="shared" si="74"/>
        <v>0</v>
      </c>
      <c r="R268" s="30">
        <f t="shared" si="75"/>
        <v>445454.54545454547</v>
      </c>
      <c r="S268" s="30">
        <f t="shared" si="76"/>
        <v>445454.54545454547</v>
      </c>
      <c r="T268" s="30">
        <f t="shared" si="77"/>
        <v>0</v>
      </c>
      <c r="V268" s="30">
        <f t="shared" si="78"/>
        <v>0</v>
      </c>
      <c r="X268" s="30">
        <f t="shared" si="62"/>
        <v>0</v>
      </c>
      <c r="Z268" s="30">
        <f t="shared" si="79"/>
        <v>985454.54545454541</v>
      </c>
    </row>
    <row r="269" spans="2:26" x14ac:dyDescent="0.2">
      <c r="B269" s="34">
        <f t="shared" si="80"/>
        <v>43312</v>
      </c>
      <c r="C269" s="30" t="str">
        <f t="shared" si="63"/>
        <v>Tue</v>
      </c>
      <c r="D269" s="30">
        <f t="shared" si="64"/>
        <v>1</v>
      </c>
      <c r="E269" s="30">
        <f t="shared" si="65"/>
        <v>7</v>
      </c>
      <c r="F269" s="30">
        <f t="shared" si="66"/>
        <v>31</v>
      </c>
      <c r="G269" s="30">
        <f t="shared" si="67"/>
        <v>1</v>
      </c>
      <c r="H269" s="30">
        <f t="shared" si="68"/>
        <v>22</v>
      </c>
      <c r="I269" s="30">
        <f t="shared" si="69"/>
        <v>4</v>
      </c>
      <c r="J269" s="30">
        <f t="shared" si="70"/>
        <v>0</v>
      </c>
      <c r="L269" s="31">
        <f t="shared" si="81"/>
        <v>4200000</v>
      </c>
      <c r="M269" s="30">
        <f t="shared" si="71"/>
        <v>0</v>
      </c>
      <c r="N269" s="30">
        <f t="shared" si="72"/>
        <v>0</v>
      </c>
      <c r="O269" s="30">
        <f t="shared" si="73"/>
        <v>180000</v>
      </c>
      <c r="P269" s="30">
        <f t="shared" si="74"/>
        <v>0</v>
      </c>
      <c r="R269" s="30">
        <f t="shared" si="75"/>
        <v>445454.54545454547</v>
      </c>
      <c r="S269" s="30">
        <f t="shared" si="76"/>
        <v>445454.54545454547</v>
      </c>
      <c r="T269" s="30">
        <f t="shared" si="77"/>
        <v>0</v>
      </c>
      <c r="V269" s="30">
        <f t="shared" si="78"/>
        <v>0</v>
      </c>
      <c r="X269" s="30">
        <f t="shared" si="62"/>
        <v>1790000</v>
      </c>
      <c r="Z269" s="30">
        <f t="shared" si="79"/>
        <v>2415454.5454545454</v>
      </c>
    </row>
    <row r="270" spans="2:26" x14ac:dyDescent="0.2">
      <c r="B270" s="34">
        <f t="shared" si="80"/>
        <v>43313</v>
      </c>
      <c r="C270" s="30" t="str">
        <f t="shared" si="63"/>
        <v>Wed</v>
      </c>
      <c r="D270" s="30">
        <f t="shared" si="64"/>
        <v>1</v>
      </c>
      <c r="E270" s="30">
        <f t="shared" si="65"/>
        <v>8</v>
      </c>
      <c r="F270" s="30">
        <f t="shared" si="66"/>
        <v>1</v>
      </c>
      <c r="G270" s="30">
        <f t="shared" si="67"/>
        <v>31</v>
      </c>
      <c r="H270" s="30">
        <f t="shared" si="68"/>
        <v>1</v>
      </c>
      <c r="I270" s="30">
        <f t="shared" si="69"/>
        <v>0</v>
      </c>
      <c r="J270" s="30">
        <f t="shared" si="70"/>
        <v>0</v>
      </c>
      <c r="L270" s="31">
        <f t="shared" si="81"/>
        <v>4550000</v>
      </c>
      <c r="M270" s="30">
        <f t="shared" si="71"/>
        <v>0</v>
      </c>
      <c r="N270" s="30">
        <f t="shared" si="72"/>
        <v>0</v>
      </c>
      <c r="O270" s="30">
        <f t="shared" si="73"/>
        <v>180000</v>
      </c>
      <c r="P270" s="30">
        <f t="shared" si="74"/>
        <v>0</v>
      </c>
      <c r="R270" s="30">
        <f t="shared" si="75"/>
        <v>340869.5652173913</v>
      </c>
      <c r="S270" s="30">
        <f t="shared" si="76"/>
        <v>340869.5652173913</v>
      </c>
      <c r="T270" s="30">
        <f t="shared" si="77"/>
        <v>0</v>
      </c>
      <c r="V270" s="30">
        <f t="shared" si="78"/>
        <v>9230000</v>
      </c>
      <c r="X270" s="30">
        <f t="shared" si="62"/>
        <v>0</v>
      </c>
      <c r="Z270" s="30">
        <f t="shared" si="79"/>
        <v>9750869.5652173907</v>
      </c>
    </row>
    <row r="271" spans="2:26" x14ac:dyDescent="0.2">
      <c r="B271" s="34">
        <f t="shared" si="80"/>
        <v>43314</v>
      </c>
      <c r="C271" s="30" t="str">
        <f t="shared" si="63"/>
        <v>Thu</v>
      </c>
      <c r="D271" s="30">
        <f t="shared" si="64"/>
        <v>1</v>
      </c>
      <c r="E271" s="30">
        <f t="shared" si="65"/>
        <v>8</v>
      </c>
      <c r="F271" s="30">
        <f t="shared" si="66"/>
        <v>2</v>
      </c>
      <c r="G271" s="30">
        <f t="shared" si="67"/>
        <v>30</v>
      </c>
      <c r="H271" s="30">
        <f t="shared" si="68"/>
        <v>2</v>
      </c>
      <c r="I271" s="30">
        <f t="shared" si="69"/>
        <v>1</v>
      </c>
      <c r="J271" s="30">
        <f t="shared" si="70"/>
        <v>0</v>
      </c>
      <c r="L271" s="31">
        <f t="shared" si="81"/>
        <v>4900000</v>
      </c>
      <c r="M271" s="30">
        <f t="shared" si="71"/>
        <v>0</v>
      </c>
      <c r="N271" s="30">
        <f t="shared" si="72"/>
        <v>0</v>
      </c>
      <c r="O271" s="30">
        <f t="shared" si="73"/>
        <v>180000</v>
      </c>
      <c r="P271" s="30">
        <f t="shared" si="74"/>
        <v>0</v>
      </c>
      <c r="R271" s="30">
        <f t="shared" si="75"/>
        <v>340869.5652173913</v>
      </c>
      <c r="S271" s="30">
        <f t="shared" si="76"/>
        <v>340869.5652173913</v>
      </c>
      <c r="T271" s="30">
        <f t="shared" si="77"/>
        <v>0</v>
      </c>
      <c r="V271" s="30">
        <f t="shared" si="78"/>
        <v>0</v>
      </c>
      <c r="X271" s="30">
        <f t="shared" si="62"/>
        <v>0</v>
      </c>
      <c r="Z271" s="30">
        <f t="shared" si="79"/>
        <v>520869.5652173913</v>
      </c>
    </row>
    <row r="272" spans="2:26" x14ac:dyDescent="0.2">
      <c r="B272" s="34">
        <f t="shared" si="80"/>
        <v>43315</v>
      </c>
      <c r="C272" s="30" t="str">
        <f t="shared" si="63"/>
        <v>Fri</v>
      </c>
      <c r="D272" s="30">
        <f t="shared" si="64"/>
        <v>1</v>
      </c>
      <c r="E272" s="30">
        <f t="shared" si="65"/>
        <v>8</v>
      </c>
      <c r="F272" s="30">
        <f t="shared" si="66"/>
        <v>3</v>
      </c>
      <c r="G272" s="30">
        <f t="shared" si="67"/>
        <v>29</v>
      </c>
      <c r="H272" s="30">
        <f t="shared" si="68"/>
        <v>3</v>
      </c>
      <c r="I272" s="30">
        <f t="shared" si="69"/>
        <v>1</v>
      </c>
      <c r="J272" s="30">
        <f t="shared" si="70"/>
        <v>0</v>
      </c>
      <c r="L272" s="31">
        <f t="shared" si="81"/>
        <v>5250000</v>
      </c>
      <c r="M272" s="30">
        <f t="shared" si="71"/>
        <v>0</v>
      </c>
      <c r="N272" s="30">
        <f t="shared" si="72"/>
        <v>0</v>
      </c>
      <c r="O272" s="30">
        <f t="shared" si="73"/>
        <v>180000</v>
      </c>
      <c r="P272" s="30">
        <f t="shared" si="74"/>
        <v>0</v>
      </c>
      <c r="R272" s="30">
        <f t="shared" si="75"/>
        <v>340869.5652173913</v>
      </c>
      <c r="S272" s="30">
        <f t="shared" si="76"/>
        <v>340869.5652173913</v>
      </c>
      <c r="T272" s="30">
        <f t="shared" si="77"/>
        <v>0</v>
      </c>
      <c r="V272" s="30">
        <f t="shared" si="78"/>
        <v>0</v>
      </c>
      <c r="X272" s="30">
        <f t="shared" si="62"/>
        <v>0</v>
      </c>
      <c r="Z272" s="30">
        <f t="shared" si="79"/>
        <v>520869.5652173913</v>
      </c>
    </row>
    <row r="273" spans="2:26" x14ac:dyDescent="0.2">
      <c r="B273" s="34">
        <f t="shared" si="80"/>
        <v>43316</v>
      </c>
      <c r="C273" s="30" t="str">
        <f t="shared" si="63"/>
        <v>Sat</v>
      </c>
      <c r="D273" s="30">
        <f t="shared" si="64"/>
        <v>0</v>
      </c>
      <c r="E273" s="30">
        <f t="shared" si="65"/>
        <v>8</v>
      </c>
      <c r="F273" s="30">
        <f t="shared" si="66"/>
        <v>4</v>
      </c>
      <c r="G273" s="30">
        <f t="shared" si="67"/>
        <v>28</v>
      </c>
      <c r="H273" s="30">
        <f t="shared" si="68"/>
        <v>3</v>
      </c>
      <c r="I273" s="30">
        <f t="shared" si="69"/>
        <v>1</v>
      </c>
      <c r="J273" s="30">
        <f t="shared" si="70"/>
        <v>0</v>
      </c>
      <c r="L273" s="31">
        <f t="shared" si="81"/>
        <v>5600000</v>
      </c>
      <c r="M273" s="30">
        <f t="shared" si="71"/>
        <v>0</v>
      </c>
      <c r="N273" s="30">
        <f t="shared" si="72"/>
        <v>180000</v>
      </c>
      <c r="O273" s="30">
        <f t="shared" si="73"/>
        <v>0</v>
      </c>
      <c r="P273" s="30">
        <f t="shared" si="74"/>
        <v>0</v>
      </c>
      <c r="R273" s="30">
        <f t="shared" si="75"/>
        <v>340869.5652173913</v>
      </c>
      <c r="S273" s="30">
        <f t="shared" si="76"/>
        <v>0</v>
      </c>
      <c r="T273" s="30">
        <f t="shared" si="77"/>
        <v>0</v>
      </c>
      <c r="V273" s="30">
        <f t="shared" si="78"/>
        <v>0</v>
      </c>
      <c r="X273" s="30">
        <f t="shared" si="62"/>
        <v>0</v>
      </c>
      <c r="Z273" s="30">
        <f t="shared" si="79"/>
        <v>0</v>
      </c>
    </row>
    <row r="274" spans="2:26" x14ac:dyDescent="0.2">
      <c r="B274" s="34">
        <f t="shared" si="80"/>
        <v>43317</v>
      </c>
      <c r="C274" s="30" t="str">
        <f t="shared" si="63"/>
        <v>Sun</v>
      </c>
      <c r="D274" s="30">
        <f t="shared" si="64"/>
        <v>0</v>
      </c>
      <c r="E274" s="30">
        <f t="shared" si="65"/>
        <v>8</v>
      </c>
      <c r="F274" s="30">
        <f t="shared" si="66"/>
        <v>5</v>
      </c>
      <c r="G274" s="30">
        <f t="shared" si="67"/>
        <v>27</v>
      </c>
      <c r="H274" s="30">
        <f t="shared" si="68"/>
        <v>3</v>
      </c>
      <c r="I274" s="30">
        <f t="shared" si="69"/>
        <v>1</v>
      </c>
      <c r="J274" s="30">
        <f t="shared" si="70"/>
        <v>1903000</v>
      </c>
      <c r="L274" s="31">
        <f t="shared" si="81"/>
        <v>5950000</v>
      </c>
      <c r="M274" s="30">
        <f t="shared" si="71"/>
        <v>0</v>
      </c>
      <c r="N274" s="30">
        <f t="shared" si="72"/>
        <v>360000</v>
      </c>
      <c r="O274" s="30">
        <f t="shared" si="73"/>
        <v>0</v>
      </c>
      <c r="P274" s="30">
        <f t="shared" si="74"/>
        <v>0</v>
      </c>
      <c r="R274" s="30">
        <f t="shared" si="75"/>
        <v>340869.5652173913</v>
      </c>
      <c r="S274" s="30">
        <f t="shared" si="76"/>
        <v>0</v>
      </c>
      <c r="T274" s="30">
        <f t="shared" si="77"/>
        <v>0</v>
      </c>
      <c r="V274" s="30">
        <f t="shared" si="78"/>
        <v>0</v>
      </c>
      <c r="X274" s="30">
        <f t="shared" si="62"/>
        <v>0</v>
      </c>
      <c r="Z274" s="30">
        <f t="shared" si="79"/>
        <v>1903000</v>
      </c>
    </row>
    <row r="275" spans="2:26" x14ac:dyDescent="0.2">
      <c r="B275" s="34">
        <f t="shared" si="80"/>
        <v>43318</v>
      </c>
      <c r="C275" s="30" t="str">
        <f t="shared" si="63"/>
        <v>Mon</v>
      </c>
      <c r="D275" s="30">
        <f t="shared" si="64"/>
        <v>1</v>
      </c>
      <c r="E275" s="30">
        <f t="shared" si="65"/>
        <v>8</v>
      </c>
      <c r="F275" s="30">
        <f t="shared" si="66"/>
        <v>6</v>
      </c>
      <c r="G275" s="30">
        <f t="shared" si="67"/>
        <v>26</v>
      </c>
      <c r="H275" s="30">
        <f t="shared" si="68"/>
        <v>4</v>
      </c>
      <c r="I275" s="30">
        <f t="shared" si="69"/>
        <v>1</v>
      </c>
      <c r="J275" s="30">
        <f t="shared" si="70"/>
        <v>0</v>
      </c>
      <c r="L275" s="31">
        <f t="shared" si="81"/>
        <v>6300000</v>
      </c>
      <c r="M275" s="30">
        <f t="shared" si="71"/>
        <v>0</v>
      </c>
      <c r="N275" s="30">
        <f t="shared" si="72"/>
        <v>0</v>
      </c>
      <c r="O275" s="30">
        <f t="shared" si="73"/>
        <v>540000</v>
      </c>
      <c r="P275" s="30">
        <f t="shared" si="74"/>
        <v>0</v>
      </c>
      <c r="R275" s="30">
        <f t="shared" si="75"/>
        <v>340869.5652173913</v>
      </c>
      <c r="S275" s="30">
        <f t="shared" si="76"/>
        <v>340869.5652173913</v>
      </c>
      <c r="T275" s="30">
        <f t="shared" si="77"/>
        <v>0</v>
      </c>
      <c r="V275" s="30">
        <f t="shared" si="78"/>
        <v>0</v>
      </c>
      <c r="X275" s="30">
        <f t="shared" si="62"/>
        <v>0</v>
      </c>
      <c r="Z275" s="30">
        <f t="shared" si="79"/>
        <v>880869.56521739135</v>
      </c>
    </row>
    <row r="276" spans="2:26" x14ac:dyDescent="0.2">
      <c r="B276" s="34">
        <f t="shared" si="80"/>
        <v>43319</v>
      </c>
      <c r="C276" s="30" t="str">
        <f t="shared" si="63"/>
        <v>Tue</v>
      </c>
      <c r="D276" s="30">
        <f t="shared" si="64"/>
        <v>1</v>
      </c>
      <c r="E276" s="30">
        <f t="shared" si="65"/>
        <v>8</v>
      </c>
      <c r="F276" s="30">
        <f t="shared" si="66"/>
        <v>7</v>
      </c>
      <c r="G276" s="30">
        <f t="shared" si="67"/>
        <v>25</v>
      </c>
      <c r="H276" s="30">
        <f t="shared" si="68"/>
        <v>5</v>
      </c>
      <c r="I276" s="30">
        <f t="shared" si="69"/>
        <v>1</v>
      </c>
      <c r="J276" s="30">
        <f t="shared" si="70"/>
        <v>0</v>
      </c>
      <c r="L276" s="31">
        <f t="shared" si="81"/>
        <v>6650000</v>
      </c>
      <c r="M276" s="30">
        <f t="shared" si="71"/>
        <v>0</v>
      </c>
      <c r="N276" s="30">
        <f t="shared" si="72"/>
        <v>0</v>
      </c>
      <c r="O276" s="30">
        <f t="shared" si="73"/>
        <v>180000</v>
      </c>
      <c r="P276" s="30">
        <f t="shared" si="74"/>
        <v>0</v>
      </c>
      <c r="R276" s="30">
        <f t="shared" si="75"/>
        <v>340869.5652173913</v>
      </c>
      <c r="S276" s="30">
        <f t="shared" si="76"/>
        <v>340869.5652173913</v>
      </c>
      <c r="T276" s="30">
        <f t="shared" si="77"/>
        <v>5340000</v>
      </c>
      <c r="V276" s="30">
        <f t="shared" si="78"/>
        <v>0</v>
      </c>
      <c r="X276" s="30">
        <f t="shared" si="62"/>
        <v>1790000</v>
      </c>
      <c r="Z276" s="30">
        <f t="shared" si="79"/>
        <v>7650869.5652173916</v>
      </c>
    </row>
    <row r="277" spans="2:26" x14ac:dyDescent="0.2">
      <c r="B277" s="34">
        <f t="shared" si="80"/>
        <v>43320</v>
      </c>
      <c r="C277" s="30" t="str">
        <f t="shared" si="63"/>
        <v>Wed</v>
      </c>
      <c r="D277" s="30">
        <f t="shared" si="64"/>
        <v>1</v>
      </c>
      <c r="E277" s="30">
        <f t="shared" si="65"/>
        <v>8</v>
      </c>
      <c r="F277" s="30">
        <f t="shared" si="66"/>
        <v>8</v>
      </c>
      <c r="G277" s="30">
        <f t="shared" si="67"/>
        <v>24</v>
      </c>
      <c r="H277" s="30">
        <f t="shared" si="68"/>
        <v>6</v>
      </c>
      <c r="I277" s="30">
        <f t="shared" si="69"/>
        <v>1</v>
      </c>
      <c r="J277" s="30">
        <f t="shared" si="70"/>
        <v>0</v>
      </c>
      <c r="L277" s="31">
        <f t="shared" si="81"/>
        <v>7000000</v>
      </c>
      <c r="M277" s="30">
        <f t="shared" si="71"/>
        <v>0</v>
      </c>
      <c r="N277" s="30">
        <f t="shared" si="72"/>
        <v>0</v>
      </c>
      <c r="O277" s="30">
        <f t="shared" si="73"/>
        <v>180000</v>
      </c>
      <c r="P277" s="30">
        <f t="shared" si="74"/>
        <v>0</v>
      </c>
      <c r="R277" s="30">
        <f t="shared" si="75"/>
        <v>340869.5652173913</v>
      </c>
      <c r="S277" s="30">
        <f t="shared" si="76"/>
        <v>340869.5652173913</v>
      </c>
      <c r="T277" s="30">
        <f t="shared" si="77"/>
        <v>0</v>
      </c>
      <c r="V277" s="30">
        <f t="shared" si="78"/>
        <v>0</v>
      </c>
      <c r="X277" s="30">
        <f t="shared" si="62"/>
        <v>0</v>
      </c>
      <c r="Z277" s="30">
        <f t="shared" si="79"/>
        <v>520869.5652173913</v>
      </c>
    </row>
    <row r="278" spans="2:26" x14ac:dyDescent="0.2">
      <c r="B278" s="34">
        <f t="shared" si="80"/>
        <v>43321</v>
      </c>
      <c r="C278" s="30" t="str">
        <f t="shared" si="63"/>
        <v>Thu</v>
      </c>
      <c r="D278" s="30">
        <f t="shared" si="64"/>
        <v>1</v>
      </c>
      <c r="E278" s="30">
        <f t="shared" si="65"/>
        <v>8</v>
      </c>
      <c r="F278" s="30">
        <f t="shared" si="66"/>
        <v>9</v>
      </c>
      <c r="G278" s="30">
        <f t="shared" si="67"/>
        <v>23</v>
      </c>
      <c r="H278" s="30">
        <f t="shared" si="68"/>
        <v>7</v>
      </c>
      <c r="I278" s="30">
        <f t="shared" si="69"/>
        <v>2</v>
      </c>
      <c r="J278" s="30">
        <f t="shared" si="70"/>
        <v>0</v>
      </c>
      <c r="L278" s="31">
        <f t="shared" si="81"/>
        <v>7350000</v>
      </c>
      <c r="M278" s="30">
        <f t="shared" si="71"/>
        <v>0</v>
      </c>
      <c r="N278" s="30">
        <f t="shared" si="72"/>
        <v>0</v>
      </c>
      <c r="O278" s="30">
        <f t="shared" si="73"/>
        <v>180000</v>
      </c>
      <c r="P278" s="30">
        <f t="shared" si="74"/>
        <v>0</v>
      </c>
      <c r="R278" s="30">
        <f t="shared" si="75"/>
        <v>340869.5652173913</v>
      </c>
      <c r="S278" s="30">
        <f t="shared" si="76"/>
        <v>340869.5652173913</v>
      </c>
      <c r="T278" s="30">
        <f t="shared" si="77"/>
        <v>0</v>
      </c>
      <c r="V278" s="30">
        <f t="shared" si="78"/>
        <v>0</v>
      </c>
      <c r="X278" s="30">
        <f t="shared" si="62"/>
        <v>0</v>
      </c>
      <c r="Z278" s="30">
        <f t="shared" si="79"/>
        <v>520869.5652173913</v>
      </c>
    </row>
    <row r="279" spans="2:26" x14ac:dyDescent="0.2">
      <c r="B279" s="34">
        <f t="shared" si="80"/>
        <v>43322</v>
      </c>
      <c r="C279" s="30" t="str">
        <f t="shared" si="63"/>
        <v>Fri</v>
      </c>
      <c r="D279" s="30">
        <f t="shared" si="64"/>
        <v>1</v>
      </c>
      <c r="E279" s="30">
        <f t="shared" si="65"/>
        <v>8</v>
      </c>
      <c r="F279" s="30">
        <f t="shared" si="66"/>
        <v>10</v>
      </c>
      <c r="G279" s="30">
        <f t="shared" si="67"/>
        <v>22</v>
      </c>
      <c r="H279" s="30">
        <f t="shared" si="68"/>
        <v>8</v>
      </c>
      <c r="I279" s="30">
        <f t="shared" si="69"/>
        <v>2</v>
      </c>
      <c r="J279" s="30">
        <f t="shared" si="70"/>
        <v>3633000</v>
      </c>
      <c r="L279" s="31">
        <f t="shared" si="81"/>
        <v>7700000</v>
      </c>
      <c r="M279" s="30">
        <f t="shared" si="71"/>
        <v>0</v>
      </c>
      <c r="N279" s="30">
        <f t="shared" si="72"/>
        <v>0</v>
      </c>
      <c r="O279" s="30">
        <f t="shared" si="73"/>
        <v>180000</v>
      </c>
      <c r="P279" s="30">
        <f t="shared" si="74"/>
        <v>0</v>
      </c>
      <c r="R279" s="30">
        <f t="shared" si="75"/>
        <v>340869.5652173913</v>
      </c>
      <c r="S279" s="30">
        <f t="shared" si="76"/>
        <v>340869.5652173913</v>
      </c>
      <c r="T279" s="30">
        <f t="shared" si="77"/>
        <v>0</v>
      </c>
      <c r="V279" s="30">
        <f t="shared" si="78"/>
        <v>0</v>
      </c>
      <c r="X279" s="30">
        <f t="shared" si="62"/>
        <v>0</v>
      </c>
      <c r="Z279" s="30">
        <f t="shared" si="79"/>
        <v>4153869.5652173911</v>
      </c>
    </row>
    <row r="280" spans="2:26" x14ac:dyDescent="0.2">
      <c r="B280" s="34">
        <f t="shared" si="80"/>
        <v>43323</v>
      </c>
      <c r="C280" s="30" t="str">
        <f t="shared" si="63"/>
        <v>Sat</v>
      </c>
      <c r="D280" s="30">
        <f t="shared" si="64"/>
        <v>0</v>
      </c>
      <c r="E280" s="30">
        <f t="shared" si="65"/>
        <v>8</v>
      </c>
      <c r="F280" s="30">
        <f t="shared" si="66"/>
        <v>11</v>
      </c>
      <c r="G280" s="30">
        <f t="shared" si="67"/>
        <v>21</v>
      </c>
      <c r="H280" s="30">
        <f t="shared" si="68"/>
        <v>8</v>
      </c>
      <c r="I280" s="30">
        <f t="shared" si="69"/>
        <v>2</v>
      </c>
      <c r="J280" s="30">
        <f t="shared" si="70"/>
        <v>0</v>
      </c>
      <c r="L280" s="31">
        <f t="shared" si="81"/>
        <v>8050000</v>
      </c>
      <c r="M280" s="30">
        <f t="shared" si="71"/>
        <v>0</v>
      </c>
      <c r="N280" s="30">
        <f t="shared" si="72"/>
        <v>180000</v>
      </c>
      <c r="O280" s="30">
        <f t="shared" si="73"/>
        <v>0</v>
      </c>
      <c r="P280" s="30">
        <f t="shared" si="74"/>
        <v>0</v>
      </c>
      <c r="R280" s="30">
        <f t="shared" si="75"/>
        <v>340869.5652173913</v>
      </c>
      <c r="S280" s="30">
        <f t="shared" si="76"/>
        <v>0</v>
      </c>
      <c r="T280" s="30">
        <f t="shared" si="77"/>
        <v>0</v>
      </c>
      <c r="V280" s="30">
        <f t="shared" si="78"/>
        <v>0</v>
      </c>
      <c r="X280" s="30">
        <f t="shared" si="62"/>
        <v>0</v>
      </c>
      <c r="Z280" s="30">
        <f t="shared" si="79"/>
        <v>0</v>
      </c>
    </row>
    <row r="281" spans="2:26" x14ac:dyDescent="0.2">
      <c r="B281" s="34">
        <f t="shared" si="80"/>
        <v>43324</v>
      </c>
      <c r="C281" s="30" t="str">
        <f t="shared" si="63"/>
        <v>Sun</v>
      </c>
      <c r="D281" s="30">
        <f t="shared" si="64"/>
        <v>0</v>
      </c>
      <c r="E281" s="30">
        <f t="shared" si="65"/>
        <v>8</v>
      </c>
      <c r="F281" s="30">
        <f t="shared" si="66"/>
        <v>12</v>
      </c>
      <c r="G281" s="30">
        <f t="shared" si="67"/>
        <v>20</v>
      </c>
      <c r="H281" s="30">
        <f t="shared" si="68"/>
        <v>8</v>
      </c>
      <c r="I281" s="30">
        <f t="shared" si="69"/>
        <v>2</v>
      </c>
      <c r="J281" s="30">
        <f t="shared" si="70"/>
        <v>0</v>
      </c>
      <c r="L281" s="31">
        <f t="shared" si="81"/>
        <v>8400000</v>
      </c>
      <c r="M281" s="30">
        <f t="shared" si="71"/>
        <v>0</v>
      </c>
      <c r="N281" s="30">
        <f t="shared" si="72"/>
        <v>360000</v>
      </c>
      <c r="O281" s="30">
        <f t="shared" si="73"/>
        <v>0</v>
      </c>
      <c r="P281" s="30">
        <f t="shared" si="74"/>
        <v>0</v>
      </c>
      <c r="R281" s="30">
        <f t="shared" si="75"/>
        <v>340869.5652173913</v>
      </c>
      <c r="S281" s="30">
        <f t="shared" si="76"/>
        <v>0</v>
      </c>
      <c r="T281" s="30">
        <f t="shared" si="77"/>
        <v>0</v>
      </c>
      <c r="V281" s="30">
        <f t="shared" si="78"/>
        <v>0</v>
      </c>
      <c r="X281" s="30">
        <f t="shared" si="62"/>
        <v>0</v>
      </c>
      <c r="Z281" s="30">
        <f t="shared" si="79"/>
        <v>0</v>
      </c>
    </row>
    <row r="282" spans="2:26" x14ac:dyDescent="0.2">
      <c r="B282" s="34">
        <f t="shared" si="80"/>
        <v>43325</v>
      </c>
      <c r="C282" s="30" t="str">
        <f t="shared" si="63"/>
        <v>Mon</v>
      </c>
      <c r="D282" s="30">
        <f t="shared" si="64"/>
        <v>1</v>
      </c>
      <c r="E282" s="30">
        <f t="shared" si="65"/>
        <v>8</v>
      </c>
      <c r="F282" s="30">
        <f t="shared" si="66"/>
        <v>13</v>
      </c>
      <c r="G282" s="30">
        <f t="shared" si="67"/>
        <v>19</v>
      </c>
      <c r="H282" s="30">
        <f t="shared" si="68"/>
        <v>9</v>
      </c>
      <c r="I282" s="30">
        <f t="shared" si="69"/>
        <v>2</v>
      </c>
      <c r="J282" s="30">
        <f t="shared" si="70"/>
        <v>0</v>
      </c>
      <c r="L282" s="31">
        <f t="shared" si="81"/>
        <v>8750000</v>
      </c>
      <c r="M282" s="30">
        <f t="shared" si="71"/>
        <v>0</v>
      </c>
      <c r="N282" s="30">
        <f t="shared" si="72"/>
        <v>0</v>
      </c>
      <c r="O282" s="30">
        <f t="shared" si="73"/>
        <v>540000</v>
      </c>
      <c r="P282" s="30">
        <f t="shared" si="74"/>
        <v>0</v>
      </c>
      <c r="R282" s="30">
        <f t="shared" si="75"/>
        <v>340869.5652173913</v>
      </c>
      <c r="S282" s="30">
        <f t="shared" si="76"/>
        <v>340869.5652173913</v>
      </c>
      <c r="T282" s="30">
        <f t="shared" si="77"/>
        <v>0</v>
      </c>
      <c r="V282" s="30">
        <f t="shared" si="78"/>
        <v>0</v>
      </c>
      <c r="X282" s="30">
        <f t="shared" si="62"/>
        <v>0</v>
      </c>
      <c r="Z282" s="30">
        <f t="shared" si="79"/>
        <v>880869.56521739135</v>
      </c>
    </row>
    <row r="283" spans="2:26" x14ac:dyDescent="0.2">
      <c r="B283" s="34">
        <f t="shared" si="80"/>
        <v>43326</v>
      </c>
      <c r="C283" s="30" t="str">
        <f t="shared" si="63"/>
        <v>Tue</v>
      </c>
      <c r="D283" s="30">
        <f t="shared" si="64"/>
        <v>1</v>
      </c>
      <c r="E283" s="30">
        <f t="shared" si="65"/>
        <v>8</v>
      </c>
      <c r="F283" s="30">
        <f t="shared" si="66"/>
        <v>14</v>
      </c>
      <c r="G283" s="30">
        <f t="shared" si="67"/>
        <v>18</v>
      </c>
      <c r="H283" s="30">
        <f t="shared" si="68"/>
        <v>10</v>
      </c>
      <c r="I283" s="30">
        <f t="shared" si="69"/>
        <v>2</v>
      </c>
      <c r="J283" s="30">
        <f t="shared" si="70"/>
        <v>0</v>
      </c>
      <c r="L283" s="31">
        <f t="shared" si="81"/>
        <v>9100000</v>
      </c>
      <c r="M283" s="30">
        <f t="shared" si="71"/>
        <v>0</v>
      </c>
      <c r="N283" s="30">
        <f t="shared" si="72"/>
        <v>0</v>
      </c>
      <c r="O283" s="30">
        <f t="shared" si="73"/>
        <v>180000</v>
      </c>
      <c r="P283" s="30">
        <f t="shared" si="74"/>
        <v>0</v>
      </c>
      <c r="R283" s="30">
        <f t="shared" si="75"/>
        <v>340869.5652173913</v>
      </c>
      <c r="S283" s="30">
        <f t="shared" si="76"/>
        <v>340869.5652173913</v>
      </c>
      <c r="T283" s="30">
        <f t="shared" si="77"/>
        <v>5340000</v>
      </c>
      <c r="V283" s="30">
        <f t="shared" si="78"/>
        <v>0</v>
      </c>
      <c r="X283" s="30">
        <f t="shared" ref="X283:X346" si="82">IF(OR(
(C284=$Y$16)*(F284&lt;=10),
(C283=$Y$16)*(F283&gt;10)*(G283&gt;10),
(C282=$Y$16)*(G282&lt;=10)
),$Y$14,0)</f>
        <v>0</v>
      </c>
      <c r="Z283" s="30">
        <f t="shared" si="79"/>
        <v>5860869.5652173916</v>
      </c>
    </row>
    <row r="284" spans="2:26" x14ac:dyDescent="0.2">
      <c r="B284" s="34">
        <f t="shared" si="80"/>
        <v>43327</v>
      </c>
      <c r="C284" s="30" t="str">
        <f t="shared" ref="C284:C347" si="83">TEXT(B284,"ddd")</f>
        <v>Wed</v>
      </c>
      <c r="D284" s="30">
        <f t="shared" ref="D284:D347" si="84">1-(C284="Sat")-(C284="Sun")</f>
        <v>1</v>
      </c>
      <c r="E284" s="30">
        <f t="shared" ref="E284:E347" si="85">MONTH(B284)</f>
        <v>8</v>
      </c>
      <c r="F284" s="30">
        <f t="shared" ref="F284:F347" si="86">DAY(B284)</f>
        <v>15</v>
      </c>
      <c r="G284" s="30">
        <f t="shared" ref="G284:G347" si="87">IF(E284=E283,G283-1,EOMONTH(B284,0)-B284+1)</f>
        <v>17</v>
      </c>
      <c r="H284" s="30">
        <f t="shared" ref="H284:H347" si="88">D284+IF(E284=E283,H283)</f>
        <v>11</v>
      </c>
      <c r="I284" s="30">
        <f t="shared" ref="I284:I347" si="89">(C284="Thu")+IF(E284=E283,I283,0)</f>
        <v>2</v>
      </c>
      <c r="J284" s="30">
        <f t="shared" ref="J284:J347" si="90">$K$14*SUMIFS($K$17:$K$20,$J$17:$J$20,$F284)</f>
        <v>0</v>
      </c>
      <c r="L284" s="31">
        <f t="shared" si="81"/>
        <v>9450000</v>
      </c>
      <c r="M284" s="30">
        <f t="shared" ref="M284:M347" si="91">IF(L284=0,L283+M$14,0)</f>
        <v>0</v>
      </c>
      <c r="N284" s="30">
        <f t="shared" ref="N284:N347" si="92">IF(D284,0,SUM(N283,$O$14))</f>
        <v>0</v>
      </c>
      <c r="O284" s="30">
        <f t="shared" ref="O284:O347" si="93">IF(D284,SUM(O$14,N283),0)</f>
        <v>180000</v>
      </c>
      <c r="P284" s="30">
        <f t="shared" ref="P284:P347" si="94">IF(F284=15,$Q$14*(EOMONTH(B284,0)-EOMONTH(B284,-1)),0)</f>
        <v>7130000</v>
      </c>
      <c r="R284" s="30">
        <f t="shared" ref="R284:R347" si="95">IF(E284=E283,R283,$S$14*COUNTIFS($B$27:$B$458,"&gt;="&amp;$B284,$B$27:$B$458,"&lt;="&amp;EOMONTH(B284,0),$C$27:$C$458,$S$15)/SUMIFS($D$27:$D$458,$B$27:$B$458,"&gt;="&amp;$B284,$B$27:$B$458,"&lt;="&amp;EOMONTH(B284,0)))</f>
        <v>340869.5652173913</v>
      </c>
      <c r="S284" s="30">
        <f t="shared" ref="S284:S347" si="96">R284*D284</f>
        <v>340869.5652173913</v>
      </c>
      <c r="T284" s="30">
        <f t="shared" ref="T284:T347" si="97">IF(OR((C284="Fri")*(2-ISERROR(MATCH(F284+1,$T$18:$T$20,0))-ISERROR(MATCH(F284+2,$T$18:$T$20,0))),
(1-ISERROR(MATCH(F284,$T$18:$T$20,0)))*D284),$U$14,0)</f>
        <v>0</v>
      </c>
      <c r="V284" s="30">
        <f t="shared" ref="V284:V347" si="98">IF(MOD(E284,2)=0,H284=1,H284=3)*$W$14*D284</f>
        <v>0</v>
      </c>
      <c r="X284" s="30">
        <f t="shared" si="82"/>
        <v>1790000</v>
      </c>
      <c r="Z284" s="30">
        <f t="shared" ref="Z284:Z347" si="99">SUMIFS(J284:Y284,$J$26:$Y$26,"Payment")</f>
        <v>9440869.5652173907</v>
      </c>
    </row>
    <row r="285" spans="2:26" x14ac:dyDescent="0.2">
      <c r="B285" s="34">
        <f t="shared" ref="B285:B348" si="100">+B284+1</f>
        <v>43328</v>
      </c>
      <c r="C285" s="30" t="str">
        <f t="shared" si="83"/>
        <v>Thu</v>
      </c>
      <c r="D285" s="30">
        <f t="shared" si="84"/>
        <v>1</v>
      </c>
      <c r="E285" s="30">
        <f t="shared" si="85"/>
        <v>8</v>
      </c>
      <c r="F285" s="30">
        <f t="shared" si="86"/>
        <v>16</v>
      </c>
      <c r="G285" s="30">
        <f t="shared" si="87"/>
        <v>16</v>
      </c>
      <c r="H285" s="30">
        <f t="shared" si="88"/>
        <v>12</v>
      </c>
      <c r="I285" s="30">
        <f t="shared" si="89"/>
        <v>3</v>
      </c>
      <c r="J285" s="30">
        <f t="shared" si="90"/>
        <v>0</v>
      </c>
      <c r="L285" s="31">
        <f t="shared" si="81"/>
        <v>0</v>
      </c>
      <c r="M285" s="30">
        <f t="shared" si="91"/>
        <v>9800000</v>
      </c>
      <c r="N285" s="30">
        <f t="shared" si="92"/>
        <v>0</v>
      </c>
      <c r="O285" s="30">
        <f t="shared" si="93"/>
        <v>180000</v>
      </c>
      <c r="P285" s="30">
        <f t="shared" si="94"/>
        <v>0</v>
      </c>
      <c r="R285" s="30">
        <f t="shared" si="95"/>
        <v>340869.5652173913</v>
      </c>
      <c r="S285" s="30">
        <f t="shared" si="96"/>
        <v>340869.5652173913</v>
      </c>
      <c r="T285" s="30">
        <f t="shared" si="97"/>
        <v>0</v>
      </c>
      <c r="V285" s="30">
        <f t="shared" si="98"/>
        <v>0</v>
      </c>
      <c r="X285" s="30">
        <f t="shared" si="82"/>
        <v>0</v>
      </c>
      <c r="Z285" s="30">
        <f t="shared" si="99"/>
        <v>10320869.565217391</v>
      </c>
    </row>
    <row r="286" spans="2:26" x14ac:dyDescent="0.2">
      <c r="B286" s="34">
        <f t="shared" si="100"/>
        <v>43329</v>
      </c>
      <c r="C286" s="30" t="str">
        <f t="shared" si="83"/>
        <v>Fri</v>
      </c>
      <c r="D286" s="30">
        <f t="shared" si="84"/>
        <v>1</v>
      </c>
      <c r="E286" s="30">
        <f t="shared" si="85"/>
        <v>8</v>
      </c>
      <c r="F286" s="30">
        <f t="shared" si="86"/>
        <v>17</v>
      </c>
      <c r="G286" s="30">
        <f t="shared" si="87"/>
        <v>15</v>
      </c>
      <c r="H286" s="30">
        <f t="shared" si="88"/>
        <v>13</v>
      </c>
      <c r="I286" s="30">
        <f t="shared" si="89"/>
        <v>3</v>
      </c>
      <c r="J286" s="30">
        <f t="shared" si="90"/>
        <v>0</v>
      </c>
      <c r="L286" s="31">
        <f t="shared" si="81"/>
        <v>350000</v>
      </c>
      <c r="M286" s="30">
        <f t="shared" si="91"/>
        <v>0</v>
      </c>
      <c r="N286" s="30">
        <f t="shared" si="92"/>
        <v>0</v>
      </c>
      <c r="O286" s="30">
        <f t="shared" si="93"/>
        <v>180000</v>
      </c>
      <c r="P286" s="30">
        <f t="shared" si="94"/>
        <v>0</v>
      </c>
      <c r="R286" s="30">
        <f t="shared" si="95"/>
        <v>340869.5652173913</v>
      </c>
      <c r="S286" s="30">
        <f t="shared" si="96"/>
        <v>340869.5652173913</v>
      </c>
      <c r="T286" s="30">
        <f t="shared" si="97"/>
        <v>0</v>
      </c>
      <c r="V286" s="30">
        <f t="shared" si="98"/>
        <v>0</v>
      </c>
      <c r="X286" s="30">
        <f t="shared" si="82"/>
        <v>0</v>
      </c>
      <c r="Z286" s="30">
        <f t="shared" si="99"/>
        <v>520869.5652173913</v>
      </c>
    </row>
    <row r="287" spans="2:26" x14ac:dyDescent="0.2">
      <c r="B287" s="34">
        <f t="shared" si="100"/>
        <v>43330</v>
      </c>
      <c r="C287" s="30" t="str">
        <f t="shared" si="83"/>
        <v>Sat</v>
      </c>
      <c r="D287" s="30">
        <f t="shared" si="84"/>
        <v>0</v>
      </c>
      <c r="E287" s="30">
        <f t="shared" si="85"/>
        <v>8</v>
      </c>
      <c r="F287" s="30">
        <f t="shared" si="86"/>
        <v>18</v>
      </c>
      <c r="G287" s="30">
        <f t="shared" si="87"/>
        <v>14</v>
      </c>
      <c r="H287" s="30">
        <f t="shared" si="88"/>
        <v>13</v>
      </c>
      <c r="I287" s="30">
        <f t="shared" si="89"/>
        <v>3</v>
      </c>
      <c r="J287" s="30">
        <f t="shared" si="90"/>
        <v>7093000</v>
      </c>
      <c r="L287" s="31">
        <f t="shared" si="81"/>
        <v>700000</v>
      </c>
      <c r="M287" s="30">
        <f t="shared" si="91"/>
        <v>0</v>
      </c>
      <c r="N287" s="30">
        <f t="shared" si="92"/>
        <v>180000</v>
      </c>
      <c r="O287" s="30">
        <f t="shared" si="93"/>
        <v>0</v>
      </c>
      <c r="P287" s="30">
        <f t="shared" si="94"/>
        <v>0</v>
      </c>
      <c r="R287" s="30">
        <f t="shared" si="95"/>
        <v>340869.5652173913</v>
      </c>
      <c r="S287" s="30">
        <f t="shared" si="96"/>
        <v>0</v>
      </c>
      <c r="T287" s="30">
        <f t="shared" si="97"/>
        <v>0</v>
      </c>
      <c r="V287" s="30">
        <f t="shared" si="98"/>
        <v>0</v>
      </c>
      <c r="X287" s="30">
        <f t="shared" si="82"/>
        <v>0</v>
      </c>
      <c r="Z287" s="30">
        <f t="shared" si="99"/>
        <v>7093000</v>
      </c>
    </row>
    <row r="288" spans="2:26" x14ac:dyDescent="0.2">
      <c r="B288" s="34">
        <f t="shared" si="100"/>
        <v>43331</v>
      </c>
      <c r="C288" s="30" t="str">
        <f t="shared" si="83"/>
        <v>Sun</v>
      </c>
      <c r="D288" s="30">
        <f t="shared" si="84"/>
        <v>0</v>
      </c>
      <c r="E288" s="30">
        <f t="shared" si="85"/>
        <v>8</v>
      </c>
      <c r="F288" s="30">
        <f t="shared" si="86"/>
        <v>19</v>
      </c>
      <c r="G288" s="30">
        <f t="shared" si="87"/>
        <v>13</v>
      </c>
      <c r="H288" s="30">
        <f t="shared" si="88"/>
        <v>13</v>
      </c>
      <c r="I288" s="30">
        <f t="shared" si="89"/>
        <v>3</v>
      </c>
      <c r="J288" s="30">
        <f t="shared" si="90"/>
        <v>0</v>
      </c>
      <c r="L288" s="31">
        <f t="shared" si="81"/>
        <v>1050000</v>
      </c>
      <c r="M288" s="30">
        <f t="shared" si="91"/>
        <v>0</v>
      </c>
      <c r="N288" s="30">
        <f t="shared" si="92"/>
        <v>360000</v>
      </c>
      <c r="O288" s="30">
        <f t="shared" si="93"/>
        <v>0</v>
      </c>
      <c r="P288" s="30">
        <f t="shared" si="94"/>
        <v>0</v>
      </c>
      <c r="R288" s="30">
        <f t="shared" si="95"/>
        <v>340869.5652173913</v>
      </c>
      <c r="S288" s="30">
        <f t="shared" si="96"/>
        <v>0</v>
      </c>
      <c r="T288" s="30">
        <f t="shared" si="97"/>
        <v>0</v>
      </c>
      <c r="V288" s="30">
        <f t="shared" si="98"/>
        <v>0</v>
      </c>
      <c r="X288" s="30">
        <f t="shared" si="82"/>
        <v>0</v>
      </c>
      <c r="Z288" s="30">
        <f t="shared" si="99"/>
        <v>0</v>
      </c>
    </row>
    <row r="289" spans="2:26" x14ac:dyDescent="0.2">
      <c r="B289" s="34">
        <f t="shared" si="100"/>
        <v>43332</v>
      </c>
      <c r="C289" s="30" t="str">
        <f t="shared" si="83"/>
        <v>Mon</v>
      </c>
      <c r="D289" s="30">
        <f t="shared" si="84"/>
        <v>1</v>
      </c>
      <c r="E289" s="30">
        <f t="shared" si="85"/>
        <v>8</v>
      </c>
      <c r="F289" s="30">
        <f t="shared" si="86"/>
        <v>20</v>
      </c>
      <c r="G289" s="30">
        <f t="shared" si="87"/>
        <v>12</v>
      </c>
      <c r="H289" s="30">
        <f t="shared" si="88"/>
        <v>14</v>
      </c>
      <c r="I289" s="30">
        <f t="shared" si="89"/>
        <v>3</v>
      </c>
      <c r="J289" s="30">
        <f t="shared" si="90"/>
        <v>0</v>
      </c>
      <c r="L289" s="31">
        <f t="shared" si="81"/>
        <v>1400000</v>
      </c>
      <c r="M289" s="30">
        <f t="shared" si="91"/>
        <v>0</v>
      </c>
      <c r="N289" s="30">
        <f t="shared" si="92"/>
        <v>0</v>
      </c>
      <c r="O289" s="30">
        <f t="shared" si="93"/>
        <v>540000</v>
      </c>
      <c r="P289" s="30">
        <f t="shared" si="94"/>
        <v>0</v>
      </c>
      <c r="R289" s="30">
        <f t="shared" si="95"/>
        <v>340869.5652173913</v>
      </c>
      <c r="S289" s="30">
        <f t="shared" si="96"/>
        <v>340869.5652173913</v>
      </c>
      <c r="T289" s="30">
        <f t="shared" si="97"/>
        <v>5340000</v>
      </c>
      <c r="V289" s="30">
        <f t="shared" si="98"/>
        <v>0</v>
      </c>
      <c r="X289" s="30">
        <f t="shared" si="82"/>
        <v>0</v>
      </c>
      <c r="Z289" s="30">
        <f t="shared" si="99"/>
        <v>6220869.5652173916</v>
      </c>
    </row>
    <row r="290" spans="2:26" x14ac:dyDescent="0.2">
      <c r="B290" s="34">
        <f t="shared" si="100"/>
        <v>43333</v>
      </c>
      <c r="C290" s="30" t="str">
        <f t="shared" si="83"/>
        <v>Tue</v>
      </c>
      <c r="D290" s="30">
        <f t="shared" si="84"/>
        <v>1</v>
      </c>
      <c r="E290" s="30">
        <f t="shared" si="85"/>
        <v>8</v>
      </c>
      <c r="F290" s="30">
        <f t="shared" si="86"/>
        <v>21</v>
      </c>
      <c r="G290" s="30">
        <f t="shared" si="87"/>
        <v>11</v>
      </c>
      <c r="H290" s="30">
        <f t="shared" si="88"/>
        <v>15</v>
      </c>
      <c r="I290" s="30">
        <f t="shared" si="89"/>
        <v>3</v>
      </c>
      <c r="J290" s="30">
        <f t="shared" si="90"/>
        <v>0</v>
      </c>
      <c r="L290" s="31">
        <f t="shared" si="81"/>
        <v>1750000</v>
      </c>
      <c r="M290" s="30">
        <f t="shared" si="91"/>
        <v>0</v>
      </c>
      <c r="N290" s="30">
        <f t="shared" si="92"/>
        <v>0</v>
      </c>
      <c r="O290" s="30">
        <f t="shared" si="93"/>
        <v>180000</v>
      </c>
      <c r="P290" s="30">
        <f t="shared" si="94"/>
        <v>0</v>
      </c>
      <c r="R290" s="30">
        <f t="shared" si="95"/>
        <v>340869.5652173913</v>
      </c>
      <c r="S290" s="30">
        <f t="shared" si="96"/>
        <v>340869.5652173913</v>
      </c>
      <c r="T290" s="30">
        <f t="shared" si="97"/>
        <v>0</v>
      </c>
      <c r="V290" s="30">
        <f t="shared" si="98"/>
        <v>0</v>
      </c>
      <c r="X290" s="30">
        <f t="shared" si="82"/>
        <v>0</v>
      </c>
      <c r="Z290" s="30">
        <f t="shared" si="99"/>
        <v>520869.5652173913</v>
      </c>
    </row>
    <row r="291" spans="2:26" x14ac:dyDescent="0.2">
      <c r="B291" s="34">
        <f t="shared" si="100"/>
        <v>43334</v>
      </c>
      <c r="C291" s="30" t="str">
        <f t="shared" si="83"/>
        <v>Wed</v>
      </c>
      <c r="D291" s="30">
        <f t="shared" si="84"/>
        <v>1</v>
      </c>
      <c r="E291" s="30">
        <f t="shared" si="85"/>
        <v>8</v>
      </c>
      <c r="F291" s="30">
        <f t="shared" si="86"/>
        <v>22</v>
      </c>
      <c r="G291" s="30">
        <f t="shared" si="87"/>
        <v>10</v>
      </c>
      <c r="H291" s="30">
        <f t="shared" si="88"/>
        <v>16</v>
      </c>
      <c r="I291" s="30">
        <f t="shared" si="89"/>
        <v>3</v>
      </c>
      <c r="J291" s="30">
        <f t="shared" si="90"/>
        <v>0</v>
      </c>
      <c r="L291" s="31">
        <f t="shared" si="81"/>
        <v>2100000</v>
      </c>
      <c r="M291" s="30">
        <f t="shared" si="91"/>
        <v>0</v>
      </c>
      <c r="N291" s="30">
        <f t="shared" si="92"/>
        <v>0</v>
      </c>
      <c r="O291" s="30">
        <f t="shared" si="93"/>
        <v>180000</v>
      </c>
      <c r="P291" s="30">
        <f t="shared" si="94"/>
        <v>0</v>
      </c>
      <c r="R291" s="30">
        <f t="shared" si="95"/>
        <v>340869.5652173913</v>
      </c>
      <c r="S291" s="30">
        <f t="shared" si="96"/>
        <v>340869.5652173913</v>
      </c>
      <c r="T291" s="30">
        <f t="shared" si="97"/>
        <v>0</v>
      </c>
      <c r="V291" s="30">
        <f t="shared" si="98"/>
        <v>0</v>
      </c>
      <c r="X291" s="30">
        <f t="shared" si="82"/>
        <v>0</v>
      </c>
      <c r="Z291" s="30">
        <f t="shared" si="99"/>
        <v>520869.5652173913</v>
      </c>
    </row>
    <row r="292" spans="2:26" x14ac:dyDescent="0.2">
      <c r="B292" s="34">
        <f t="shared" si="100"/>
        <v>43335</v>
      </c>
      <c r="C292" s="30" t="str">
        <f t="shared" si="83"/>
        <v>Thu</v>
      </c>
      <c r="D292" s="30">
        <f t="shared" si="84"/>
        <v>1</v>
      </c>
      <c r="E292" s="30">
        <f t="shared" si="85"/>
        <v>8</v>
      </c>
      <c r="F292" s="30">
        <f t="shared" si="86"/>
        <v>23</v>
      </c>
      <c r="G292" s="30">
        <f t="shared" si="87"/>
        <v>9</v>
      </c>
      <c r="H292" s="30">
        <f t="shared" si="88"/>
        <v>17</v>
      </c>
      <c r="I292" s="30">
        <f t="shared" si="89"/>
        <v>4</v>
      </c>
      <c r="J292" s="30">
        <f t="shared" si="90"/>
        <v>4671000</v>
      </c>
      <c r="L292" s="31">
        <f t="shared" si="81"/>
        <v>2450000</v>
      </c>
      <c r="M292" s="30">
        <f t="shared" si="91"/>
        <v>0</v>
      </c>
      <c r="N292" s="30">
        <f t="shared" si="92"/>
        <v>0</v>
      </c>
      <c r="O292" s="30">
        <f t="shared" si="93"/>
        <v>180000</v>
      </c>
      <c r="P292" s="30">
        <f t="shared" si="94"/>
        <v>0</v>
      </c>
      <c r="R292" s="30">
        <f t="shared" si="95"/>
        <v>340869.5652173913</v>
      </c>
      <c r="S292" s="30">
        <f t="shared" si="96"/>
        <v>340869.5652173913</v>
      </c>
      <c r="T292" s="30">
        <f t="shared" si="97"/>
        <v>0</v>
      </c>
      <c r="V292" s="30">
        <f t="shared" si="98"/>
        <v>0</v>
      </c>
      <c r="X292" s="30">
        <f t="shared" si="82"/>
        <v>1790000</v>
      </c>
      <c r="Z292" s="30">
        <f t="shared" si="99"/>
        <v>6981869.5652173916</v>
      </c>
    </row>
    <row r="293" spans="2:26" x14ac:dyDescent="0.2">
      <c r="B293" s="34">
        <f t="shared" si="100"/>
        <v>43336</v>
      </c>
      <c r="C293" s="30" t="str">
        <f t="shared" si="83"/>
        <v>Fri</v>
      </c>
      <c r="D293" s="30">
        <f t="shared" si="84"/>
        <v>1</v>
      </c>
      <c r="E293" s="30">
        <f t="shared" si="85"/>
        <v>8</v>
      </c>
      <c r="F293" s="30">
        <f t="shared" si="86"/>
        <v>24</v>
      </c>
      <c r="G293" s="30">
        <f t="shared" si="87"/>
        <v>8</v>
      </c>
      <c r="H293" s="30">
        <f t="shared" si="88"/>
        <v>18</v>
      </c>
      <c r="I293" s="30">
        <f t="shared" si="89"/>
        <v>4</v>
      </c>
      <c r="J293" s="30">
        <f t="shared" si="90"/>
        <v>0</v>
      </c>
      <c r="L293" s="31">
        <f t="shared" si="81"/>
        <v>2800000</v>
      </c>
      <c r="M293" s="30">
        <f t="shared" si="91"/>
        <v>0</v>
      </c>
      <c r="N293" s="30">
        <f t="shared" si="92"/>
        <v>0</v>
      </c>
      <c r="O293" s="30">
        <f t="shared" si="93"/>
        <v>180000</v>
      </c>
      <c r="P293" s="30">
        <f t="shared" si="94"/>
        <v>0</v>
      </c>
      <c r="R293" s="30">
        <f t="shared" si="95"/>
        <v>340869.5652173913</v>
      </c>
      <c r="S293" s="30">
        <f t="shared" si="96"/>
        <v>340869.5652173913</v>
      </c>
      <c r="T293" s="30">
        <f t="shared" si="97"/>
        <v>0</v>
      </c>
      <c r="V293" s="30">
        <f t="shared" si="98"/>
        <v>0</v>
      </c>
      <c r="X293" s="30">
        <f t="shared" si="82"/>
        <v>0</v>
      </c>
      <c r="Z293" s="30">
        <f t="shared" si="99"/>
        <v>520869.5652173913</v>
      </c>
    </row>
    <row r="294" spans="2:26" x14ac:dyDescent="0.2">
      <c r="B294" s="34">
        <f t="shared" si="100"/>
        <v>43337</v>
      </c>
      <c r="C294" s="30" t="str">
        <f t="shared" si="83"/>
        <v>Sat</v>
      </c>
      <c r="D294" s="30">
        <f t="shared" si="84"/>
        <v>0</v>
      </c>
      <c r="E294" s="30">
        <f t="shared" si="85"/>
        <v>8</v>
      </c>
      <c r="F294" s="30">
        <f t="shared" si="86"/>
        <v>25</v>
      </c>
      <c r="G294" s="30">
        <f t="shared" si="87"/>
        <v>7</v>
      </c>
      <c r="H294" s="30">
        <f t="shared" si="88"/>
        <v>18</v>
      </c>
      <c r="I294" s="30">
        <f t="shared" si="89"/>
        <v>4</v>
      </c>
      <c r="J294" s="30">
        <f t="shared" si="90"/>
        <v>0</v>
      </c>
      <c r="L294" s="31">
        <f t="shared" si="81"/>
        <v>3150000</v>
      </c>
      <c r="M294" s="30">
        <f t="shared" si="91"/>
        <v>0</v>
      </c>
      <c r="N294" s="30">
        <f t="shared" si="92"/>
        <v>180000</v>
      </c>
      <c r="O294" s="30">
        <f t="shared" si="93"/>
        <v>0</v>
      </c>
      <c r="P294" s="30">
        <f t="shared" si="94"/>
        <v>0</v>
      </c>
      <c r="R294" s="30">
        <f t="shared" si="95"/>
        <v>340869.5652173913</v>
      </c>
      <c r="S294" s="30">
        <f t="shared" si="96"/>
        <v>0</v>
      </c>
      <c r="T294" s="30">
        <f t="shared" si="97"/>
        <v>0</v>
      </c>
      <c r="V294" s="30">
        <f t="shared" si="98"/>
        <v>0</v>
      </c>
      <c r="X294" s="30">
        <f t="shared" si="82"/>
        <v>0</v>
      </c>
      <c r="Z294" s="30">
        <f t="shared" si="99"/>
        <v>0</v>
      </c>
    </row>
    <row r="295" spans="2:26" x14ac:dyDescent="0.2">
      <c r="B295" s="34">
        <f t="shared" si="100"/>
        <v>43338</v>
      </c>
      <c r="C295" s="30" t="str">
        <f t="shared" si="83"/>
        <v>Sun</v>
      </c>
      <c r="D295" s="30">
        <f t="shared" si="84"/>
        <v>0</v>
      </c>
      <c r="E295" s="30">
        <f t="shared" si="85"/>
        <v>8</v>
      </c>
      <c r="F295" s="30">
        <f t="shared" si="86"/>
        <v>26</v>
      </c>
      <c r="G295" s="30">
        <f t="shared" si="87"/>
        <v>6</v>
      </c>
      <c r="H295" s="30">
        <f t="shared" si="88"/>
        <v>18</v>
      </c>
      <c r="I295" s="30">
        <f t="shared" si="89"/>
        <v>4</v>
      </c>
      <c r="J295" s="30">
        <f t="shared" si="90"/>
        <v>0</v>
      </c>
      <c r="L295" s="31">
        <f t="shared" si="81"/>
        <v>3500000</v>
      </c>
      <c r="M295" s="30">
        <f t="shared" si="91"/>
        <v>0</v>
      </c>
      <c r="N295" s="30">
        <f t="shared" si="92"/>
        <v>360000</v>
      </c>
      <c r="O295" s="30">
        <f t="shared" si="93"/>
        <v>0</v>
      </c>
      <c r="P295" s="30">
        <f t="shared" si="94"/>
        <v>0</v>
      </c>
      <c r="R295" s="30">
        <f t="shared" si="95"/>
        <v>340869.5652173913</v>
      </c>
      <c r="S295" s="30">
        <f t="shared" si="96"/>
        <v>0</v>
      </c>
      <c r="T295" s="30">
        <f t="shared" si="97"/>
        <v>0</v>
      </c>
      <c r="V295" s="30">
        <f t="shared" si="98"/>
        <v>0</v>
      </c>
      <c r="X295" s="30">
        <f t="shared" si="82"/>
        <v>0</v>
      </c>
      <c r="Z295" s="30">
        <f t="shared" si="99"/>
        <v>0</v>
      </c>
    </row>
    <row r="296" spans="2:26" x14ac:dyDescent="0.2">
      <c r="B296" s="34">
        <f t="shared" si="100"/>
        <v>43339</v>
      </c>
      <c r="C296" s="30" t="str">
        <f t="shared" si="83"/>
        <v>Mon</v>
      </c>
      <c r="D296" s="30">
        <f t="shared" si="84"/>
        <v>1</v>
      </c>
      <c r="E296" s="30">
        <f t="shared" si="85"/>
        <v>8</v>
      </c>
      <c r="F296" s="30">
        <f t="shared" si="86"/>
        <v>27</v>
      </c>
      <c r="G296" s="30">
        <f t="shared" si="87"/>
        <v>5</v>
      </c>
      <c r="H296" s="30">
        <f t="shared" si="88"/>
        <v>19</v>
      </c>
      <c r="I296" s="30">
        <f t="shared" si="89"/>
        <v>4</v>
      </c>
      <c r="J296" s="30">
        <f t="shared" si="90"/>
        <v>0</v>
      </c>
      <c r="L296" s="31">
        <f t="shared" si="81"/>
        <v>3850000</v>
      </c>
      <c r="M296" s="30">
        <f t="shared" si="91"/>
        <v>0</v>
      </c>
      <c r="N296" s="30">
        <f t="shared" si="92"/>
        <v>0</v>
      </c>
      <c r="O296" s="30">
        <f t="shared" si="93"/>
        <v>540000</v>
      </c>
      <c r="P296" s="30">
        <f t="shared" si="94"/>
        <v>0</v>
      </c>
      <c r="R296" s="30">
        <f t="shared" si="95"/>
        <v>340869.5652173913</v>
      </c>
      <c r="S296" s="30">
        <f t="shared" si="96"/>
        <v>340869.5652173913</v>
      </c>
      <c r="T296" s="30">
        <f t="shared" si="97"/>
        <v>0</v>
      </c>
      <c r="V296" s="30">
        <f t="shared" si="98"/>
        <v>0</v>
      </c>
      <c r="X296" s="30">
        <f t="shared" si="82"/>
        <v>0</v>
      </c>
      <c r="Z296" s="30">
        <f t="shared" si="99"/>
        <v>880869.56521739135</v>
      </c>
    </row>
    <row r="297" spans="2:26" x14ac:dyDescent="0.2">
      <c r="B297" s="34">
        <f t="shared" si="100"/>
        <v>43340</v>
      </c>
      <c r="C297" s="30" t="str">
        <f t="shared" si="83"/>
        <v>Tue</v>
      </c>
      <c r="D297" s="30">
        <f t="shared" si="84"/>
        <v>1</v>
      </c>
      <c r="E297" s="30">
        <f t="shared" si="85"/>
        <v>8</v>
      </c>
      <c r="F297" s="30">
        <f t="shared" si="86"/>
        <v>28</v>
      </c>
      <c r="G297" s="30">
        <f t="shared" si="87"/>
        <v>4</v>
      </c>
      <c r="H297" s="30">
        <f t="shared" si="88"/>
        <v>20</v>
      </c>
      <c r="I297" s="30">
        <f t="shared" si="89"/>
        <v>4</v>
      </c>
      <c r="J297" s="30">
        <f t="shared" si="90"/>
        <v>0</v>
      </c>
      <c r="L297" s="31">
        <f t="shared" si="81"/>
        <v>4200000</v>
      </c>
      <c r="M297" s="30">
        <f t="shared" si="91"/>
        <v>0</v>
      </c>
      <c r="N297" s="30">
        <f t="shared" si="92"/>
        <v>0</v>
      </c>
      <c r="O297" s="30">
        <f t="shared" si="93"/>
        <v>180000</v>
      </c>
      <c r="P297" s="30">
        <f t="shared" si="94"/>
        <v>0</v>
      </c>
      <c r="R297" s="30">
        <f t="shared" si="95"/>
        <v>340869.5652173913</v>
      </c>
      <c r="S297" s="30">
        <f t="shared" si="96"/>
        <v>340869.5652173913</v>
      </c>
      <c r="T297" s="30">
        <f t="shared" si="97"/>
        <v>0</v>
      </c>
      <c r="V297" s="30">
        <f t="shared" si="98"/>
        <v>0</v>
      </c>
      <c r="X297" s="30">
        <f t="shared" si="82"/>
        <v>0</v>
      </c>
      <c r="Z297" s="30">
        <f t="shared" si="99"/>
        <v>520869.5652173913</v>
      </c>
    </row>
    <row r="298" spans="2:26" x14ac:dyDescent="0.2">
      <c r="B298" s="34">
        <f t="shared" si="100"/>
        <v>43341</v>
      </c>
      <c r="C298" s="30" t="str">
        <f t="shared" si="83"/>
        <v>Wed</v>
      </c>
      <c r="D298" s="30">
        <f t="shared" si="84"/>
        <v>1</v>
      </c>
      <c r="E298" s="30">
        <f t="shared" si="85"/>
        <v>8</v>
      </c>
      <c r="F298" s="30">
        <f t="shared" si="86"/>
        <v>29</v>
      </c>
      <c r="G298" s="30">
        <f t="shared" si="87"/>
        <v>3</v>
      </c>
      <c r="H298" s="30">
        <f t="shared" si="88"/>
        <v>21</v>
      </c>
      <c r="I298" s="30">
        <f t="shared" si="89"/>
        <v>4</v>
      </c>
      <c r="J298" s="30">
        <f t="shared" si="90"/>
        <v>0</v>
      </c>
      <c r="L298" s="31">
        <f t="shared" si="81"/>
        <v>4550000</v>
      </c>
      <c r="M298" s="30">
        <f t="shared" si="91"/>
        <v>0</v>
      </c>
      <c r="N298" s="30">
        <f t="shared" si="92"/>
        <v>0</v>
      </c>
      <c r="O298" s="30">
        <f t="shared" si="93"/>
        <v>180000</v>
      </c>
      <c r="P298" s="30">
        <f t="shared" si="94"/>
        <v>0</v>
      </c>
      <c r="R298" s="30">
        <f t="shared" si="95"/>
        <v>340869.5652173913</v>
      </c>
      <c r="S298" s="30">
        <f t="shared" si="96"/>
        <v>340869.5652173913</v>
      </c>
      <c r="T298" s="30">
        <f t="shared" si="97"/>
        <v>0</v>
      </c>
      <c r="V298" s="30">
        <f t="shared" si="98"/>
        <v>0</v>
      </c>
      <c r="X298" s="30">
        <f t="shared" si="82"/>
        <v>0</v>
      </c>
      <c r="Z298" s="30">
        <f t="shared" si="99"/>
        <v>520869.5652173913</v>
      </c>
    </row>
    <row r="299" spans="2:26" x14ac:dyDescent="0.2">
      <c r="B299" s="34">
        <f t="shared" si="100"/>
        <v>43342</v>
      </c>
      <c r="C299" s="30" t="str">
        <f t="shared" si="83"/>
        <v>Thu</v>
      </c>
      <c r="D299" s="30">
        <f t="shared" si="84"/>
        <v>1</v>
      </c>
      <c r="E299" s="30">
        <f t="shared" si="85"/>
        <v>8</v>
      </c>
      <c r="F299" s="30">
        <f t="shared" si="86"/>
        <v>30</v>
      </c>
      <c r="G299" s="30">
        <f t="shared" si="87"/>
        <v>2</v>
      </c>
      <c r="H299" s="30">
        <f t="shared" si="88"/>
        <v>22</v>
      </c>
      <c r="I299" s="30">
        <f t="shared" si="89"/>
        <v>5</v>
      </c>
      <c r="J299" s="30">
        <f t="shared" si="90"/>
        <v>0</v>
      </c>
      <c r="L299" s="31">
        <f t="shared" si="81"/>
        <v>4900000</v>
      </c>
      <c r="M299" s="30">
        <f t="shared" si="91"/>
        <v>0</v>
      </c>
      <c r="N299" s="30">
        <f t="shared" si="92"/>
        <v>0</v>
      </c>
      <c r="O299" s="30">
        <f t="shared" si="93"/>
        <v>180000</v>
      </c>
      <c r="P299" s="30">
        <f t="shared" si="94"/>
        <v>0</v>
      </c>
      <c r="R299" s="30">
        <f t="shared" si="95"/>
        <v>340869.5652173913</v>
      </c>
      <c r="S299" s="30">
        <f t="shared" si="96"/>
        <v>340869.5652173913</v>
      </c>
      <c r="T299" s="30">
        <f t="shared" si="97"/>
        <v>0</v>
      </c>
      <c r="V299" s="30">
        <f t="shared" si="98"/>
        <v>0</v>
      </c>
      <c r="X299" s="30">
        <f t="shared" si="82"/>
        <v>1790000</v>
      </c>
      <c r="Z299" s="30">
        <f t="shared" si="99"/>
        <v>2310869.5652173911</v>
      </c>
    </row>
    <row r="300" spans="2:26" x14ac:dyDescent="0.2">
      <c r="B300" s="34">
        <f t="shared" si="100"/>
        <v>43343</v>
      </c>
      <c r="C300" s="30" t="str">
        <f t="shared" si="83"/>
        <v>Fri</v>
      </c>
      <c r="D300" s="30">
        <f t="shared" si="84"/>
        <v>1</v>
      </c>
      <c r="E300" s="30">
        <f t="shared" si="85"/>
        <v>8</v>
      </c>
      <c r="F300" s="30">
        <f t="shared" si="86"/>
        <v>31</v>
      </c>
      <c r="G300" s="30">
        <f t="shared" si="87"/>
        <v>1</v>
      </c>
      <c r="H300" s="30">
        <f t="shared" si="88"/>
        <v>23</v>
      </c>
      <c r="I300" s="30">
        <f t="shared" si="89"/>
        <v>5</v>
      </c>
      <c r="J300" s="30">
        <f t="shared" si="90"/>
        <v>0</v>
      </c>
      <c r="L300" s="31">
        <f t="shared" si="81"/>
        <v>5250000</v>
      </c>
      <c r="M300" s="30">
        <f t="shared" si="91"/>
        <v>0</v>
      </c>
      <c r="N300" s="30">
        <f t="shared" si="92"/>
        <v>0</v>
      </c>
      <c r="O300" s="30">
        <f t="shared" si="93"/>
        <v>180000</v>
      </c>
      <c r="P300" s="30">
        <f t="shared" si="94"/>
        <v>0</v>
      </c>
      <c r="R300" s="30">
        <f t="shared" si="95"/>
        <v>340869.5652173913</v>
      </c>
      <c r="S300" s="30">
        <f t="shared" si="96"/>
        <v>340869.5652173913</v>
      </c>
      <c r="T300" s="30">
        <f t="shared" si="97"/>
        <v>0</v>
      </c>
      <c r="V300" s="30">
        <f t="shared" si="98"/>
        <v>0</v>
      </c>
      <c r="X300" s="30">
        <f t="shared" si="82"/>
        <v>0</v>
      </c>
      <c r="Z300" s="30">
        <f t="shared" si="99"/>
        <v>520869.5652173913</v>
      </c>
    </row>
    <row r="301" spans="2:26" x14ac:dyDescent="0.2">
      <c r="B301" s="34">
        <f t="shared" si="100"/>
        <v>43344</v>
      </c>
      <c r="C301" s="30" t="str">
        <f t="shared" si="83"/>
        <v>Sat</v>
      </c>
      <c r="D301" s="30">
        <f t="shared" si="84"/>
        <v>0</v>
      </c>
      <c r="E301" s="30">
        <f t="shared" si="85"/>
        <v>9</v>
      </c>
      <c r="F301" s="30">
        <f t="shared" si="86"/>
        <v>1</v>
      </c>
      <c r="G301" s="30">
        <f t="shared" si="87"/>
        <v>30</v>
      </c>
      <c r="H301" s="30">
        <f t="shared" si="88"/>
        <v>0</v>
      </c>
      <c r="I301" s="30">
        <f t="shared" si="89"/>
        <v>0</v>
      </c>
      <c r="J301" s="30">
        <f t="shared" si="90"/>
        <v>0</v>
      </c>
      <c r="L301" s="31">
        <f t="shared" si="81"/>
        <v>5600000</v>
      </c>
      <c r="M301" s="30">
        <f t="shared" si="91"/>
        <v>0</v>
      </c>
      <c r="N301" s="30">
        <f t="shared" si="92"/>
        <v>180000</v>
      </c>
      <c r="O301" s="30">
        <f t="shared" si="93"/>
        <v>0</v>
      </c>
      <c r="P301" s="30">
        <f t="shared" si="94"/>
        <v>0</v>
      </c>
      <c r="R301" s="30">
        <f t="shared" si="95"/>
        <v>392000</v>
      </c>
      <c r="S301" s="30">
        <f t="shared" si="96"/>
        <v>0</v>
      </c>
      <c r="T301" s="30">
        <f t="shared" si="97"/>
        <v>0</v>
      </c>
      <c r="V301" s="30">
        <f t="shared" si="98"/>
        <v>0</v>
      </c>
      <c r="X301" s="30">
        <f t="shared" si="82"/>
        <v>0</v>
      </c>
      <c r="Z301" s="30">
        <f t="shared" si="99"/>
        <v>0</v>
      </c>
    </row>
    <row r="302" spans="2:26" x14ac:dyDescent="0.2">
      <c r="B302" s="34">
        <f t="shared" si="100"/>
        <v>43345</v>
      </c>
      <c r="C302" s="30" t="str">
        <f t="shared" si="83"/>
        <v>Sun</v>
      </c>
      <c r="D302" s="30">
        <f t="shared" si="84"/>
        <v>0</v>
      </c>
      <c r="E302" s="30">
        <f t="shared" si="85"/>
        <v>9</v>
      </c>
      <c r="F302" s="30">
        <f t="shared" si="86"/>
        <v>2</v>
      </c>
      <c r="G302" s="30">
        <f t="shared" si="87"/>
        <v>29</v>
      </c>
      <c r="H302" s="30">
        <f t="shared" si="88"/>
        <v>0</v>
      </c>
      <c r="I302" s="30">
        <f t="shared" si="89"/>
        <v>0</v>
      </c>
      <c r="J302" s="30">
        <f t="shared" si="90"/>
        <v>0</v>
      </c>
      <c r="L302" s="31">
        <f t="shared" si="81"/>
        <v>5950000</v>
      </c>
      <c r="M302" s="30">
        <f t="shared" si="91"/>
        <v>0</v>
      </c>
      <c r="N302" s="30">
        <f t="shared" si="92"/>
        <v>360000</v>
      </c>
      <c r="O302" s="30">
        <f t="shared" si="93"/>
        <v>0</v>
      </c>
      <c r="P302" s="30">
        <f t="shared" si="94"/>
        <v>0</v>
      </c>
      <c r="R302" s="30">
        <f t="shared" si="95"/>
        <v>392000</v>
      </c>
      <c r="S302" s="30">
        <f t="shared" si="96"/>
        <v>0</v>
      </c>
      <c r="T302" s="30">
        <f t="shared" si="97"/>
        <v>0</v>
      </c>
      <c r="V302" s="30">
        <f t="shared" si="98"/>
        <v>0</v>
      </c>
      <c r="X302" s="30">
        <f t="shared" si="82"/>
        <v>0</v>
      </c>
      <c r="Z302" s="30">
        <f t="shared" si="99"/>
        <v>0</v>
      </c>
    </row>
    <row r="303" spans="2:26" x14ac:dyDescent="0.2">
      <c r="B303" s="34">
        <f t="shared" si="100"/>
        <v>43346</v>
      </c>
      <c r="C303" s="30" t="str">
        <f t="shared" si="83"/>
        <v>Mon</v>
      </c>
      <c r="D303" s="30">
        <f t="shared" si="84"/>
        <v>1</v>
      </c>
      <c r="E303" s="30">
        <f t="shared" si="85"/>
        <v>9</v>
      </c>
      <c r="F303" s="30">
        <f t="shared" si="86"/>
        <v>3</v>
      </c>
      <c r="G303" s="30">
        <f t="shared" si="87"/>
        <v>28</v>
      </c>
      <c r="H303" s="30">
        <f t="shared" si="88"/>
        <v>1</v>
      </c>
      <c r="I303" s="30">
        <f t="shared" si="89"/>
        <v>0</v>
      </c>
      <c r="J303" s="30">
        <f t="shared" si="90"/>
        <v>0</v>
      </c>
      <c r="L303" s="31">
        <f t="shared" si="81"/>
        <v>6300000</v>
      </c>
      <c r="M303" s="30">
        <f t="shared" si="91"/>
        <v>0</v>
      </c>
      <c r="N303" s="30">
        <f t="shared" si="92"/>
        <v>0</v>
      </c>
      <c r="O303" s="30">
        <f t="shared" si="93"/>
        <v>540000</v>
      </c>
      <c r="P303" s="30">
        <f t="shared" si="94"/>
        <v>0</v>
      </c>
      <c r="R303" s="30">
        <f t="shared" si="95"/>
        <v>392000</v>
      </c>
      <c r="S303" s="30">
        <f t="shared" si="96"/>
        <v>392000</v>
      </c>
      <c r="T303" s="30">
        <f t="shared" si="97"/>
        <v>0</v>
      </c>
      <c r="V303" s="30">
        <f t="shared" si="98"/>
        <v>0</v>
      </c>
      <c r="X303" s="30">
        <f t="shared" si="82"/>
        <v>0</v>
      </c>
      <c r="Z303" s="30">
        <f t="shared" si="99"/>
        <v>932000</v>
      </c>
    </row>
    <row r="304" spans="2:26" x14ac:dyDescent="0.2">
      <c r="B304" s="34">
        <f t="shared" si="100"/>
        <v>43347</v>
      </c>
      <c r="C304" s="30" t="str">
        <f t="shared" si="83"/>
        <v>Tue</v>
      </c>
      <c r="D304" s="30">
        <f t="shared" si="84"/>
        <v>1</v>
      </c>
      <c r="E304" s="30">
        <f t="shared" si="85"/>
        <v>9</v>
      </c>
      <c r="F304" s="30">
        <f t="shared" si="86"/>
        <v>4</v>
      </c>
      <c r="G304" s="30">
        <f t="shared" si="87"/>
        <v>27</v>
      </c>
      <c r="H304" s="30">
        <f t="shared" si="88"/>
        <v>2</v>
      </c>
      <c r="I304" s="30">
        <f t="shared" si="89"/>
        <v>0</v>
      </c>
      <c r="J304" s="30">
        <f t="shared" si="90"/>
        <v>0</v>
      </c>
      <c r="L304" s="31">
        <f t="shared" si="81"/>
        <v>6650000</v>
      </c>
      <c r="M304" s="30">
        <f t="shared" si="91"/>
        <v>0</v>
      </c>
      <c r="N304" s="30">
        <f t="shared" si="92"/>
        <v>0</v>
      </c>
      <c r="O304" s="30">
        <f t="shared" si="93"/>
        <v>180000</v>
      </c>
      <c r="P304" s="30">
        <f t="shared" si="94"/>
        <v>0</v>
      </c>
      <c r="R304" s="30">
        <f t="shared" si="95"/>
        <v>392000</v>
      </c>
      <c r="S304" s="30">
        <f t="shared" si="96"/>
        <v>392000</v>
      </c>
      <c r="T304" s="30">
        <f t="shared" si="97"/>
        <v>0</v>
      </c>
      <c r="V304" s="30">
        <f t="shared" si="98"/>
        <v>0</v>
      </c>
      <c r="X304" s="30">
        <f t="shared" si="82"/>
        <v>1790000</v>
      </c>
      <c r="Z304" s="30">
        <f t="shared" si="99"/>
        <v>2362000</v>
      </c>
    </row>
    <row r="305" spans="2:26" x14ac:dyDescent="0.2">
      <c r="B305" s="34">
        <f t="shared" si="100"/>
        <v>43348</v>
      </c>
      <c r="C305" s="30" t="str">
        <f t="shared" si="83"/>
        <v>Wed</v>
      </c>
      <c r="D305" s="30">
        <f t="shared" si="84"/>
        <v>1</v>
      </c>
      <c r="E305" s="30">
        <f t="shared" si="85"/>
        <v>9</v>
      </c>
      <c r="F305" s="30">
        <f t="shared" si="86"/>
        <v>5</v>
      </c>
      <c r="G305" s="30">
        <f t="shared" si="87"/>
        <v>26</v>
      </c>
      <c r="H305" s="30">
        <f t="shared" si="88"/>
        <v>3</v>
      </c>
      <c r="I305" s="30">
        <f t="shared" si="89"/>
        <v>0</v>
      </c>
      <c r="J305" s="30">
        <f t="shared" si="90"/>
        <v>1903000</v>
      </c>
      <c r="L305" s="31">
        <f t="shared" si="81"/>
        <v>7000000</v>
      </c>
      <c r="M305" s="30">
        <f t="shared" si="91"/>
        <v>0</v>
      </c>
      <c r="N305" s="30">
        <f t="shared" si="92"/>
        <v>0</v>
      </c>
      <c r="O305" s="30">
        <f t="shared" si="93"/>
        <v>180000</v>
      </c>
      <c r="P305" s="30">
        <f t="shared" si="94"/>
        <v>0</v>
      </c>
      <c r="R305" s="30">
        <f t="shared" si="95"/>
        <v>392000</v>
      </c>
      <c r="S305" s="30">
        <f t="shared" si="96"/>
        <v>392000</v>
      </c>
      <c r="T305" s="30">
        <f t="shared" si="97"/>
        <v>0</v>
      </c>
      <c r="V305" s="30">
        <f t="shared" si="98"/>
        <v>9230000</v>
      </c>
      <c r="X305" s="30">
        <f t="shared" si="82"/>
        <v>0</v>
      </c>
      <c r="Z305" s="30">
        <f t="shared" si="99"/>
        <v>11705000</v>
      </c>
    </row>
    <row r="306" spans="2:26" x14ac:dyDescent="0.2">
      <c r="B306" s="34">
        <f t="shared" si="100"/>
        <v>43349</v>
      </c>
      <c r="C306" s="30" t="str">
        <f t="shared" si="83"/>
        <v>Thu</v>
      </c>
      <c r="D306" s="30">
        <f t="shared" si="84"/>
        <v>1</v>
      </c>
      <c r="E306" s="30">
        <f t="shared" si="85"/>
        <v>9</v>
      </c>
      <c r="F306" s="30">
        <f t="shared" si="86"/>
        <v>6</v>
      </c>
      <c r="G306" s="30">
        <f t="shared" si="87"/>
        <v>25</v>
      </c>
      <c r="H306" s="30">
        <f t="shared" si="88"/>
        <v>4</v>
      </c>
      <c r="I306" s="30">
        <f t="shared" si="89"/>
        <v>1</v>
      </c>
      <c r="J306" s="30">
        <f t="shared" si="90"/>
        <v>0</v>
      </c>
      <c r="L306" s="31">
        <f t="shared" si="81"/>
        <v>7350000</v>
      </c>
      <c r="M306" s="30">
        <f t="shared" si="91"/>
        <v>0</v>
      </c>
      <c r="N306" s="30">
        <f t="shared" si="92"/>
        <v>0</v>
      </c>
      <c r="O306" s="30">
        <f t="shared" si="93"/>
        <v>180000</v>
      </c>
      <c r="P306" s="30">
        <f t="shared" si="94"/>
        <v>0</v>
      </c>
      <c r="R306" s="30">
        <f t="shared" si="95"/>
        <v>392000</v>
      </c>
      <c r="S306" s="30">
        <f t="shared" si="96"/>
        <v>392000</v>
      </c>
      <c r="T306" s="30">
        <f t="shared" si="97"/>
        <v>0</v>
      </c>
      <c r="V306" s="30">
        <f t="shared" si="98"/>
        <v>0</v>
      </c>
      <c r="X306" s="30">
        <f t="shared" si="82"/>
        <v>0</v>
      </c>
      <c r="Z306" s="30">
        <f t="shared" si="99"/>
        <v>572000</v>
      </c>
    </row>
    <row r="307" spans="2:26" x14ac:dyDescent="0.2">
      <c r="B307" s="34">
        <f t="shared" si="100"/>
        <v>43350</v>
      </c>
      <c r="C307" s="30" t="str">
        <f t="shared" si="83"/>
        <v>Fri</v>
      </c>
      <c r="D307" s="30">
        <f t="shared" si="84"/>
        <v>1</v>
      </c>
      <c r="E307" s="30">
        <f t="shared" si="85"/>
        <v>9</v>
      </c>
      <c r="F307" s="30">
        <f t="shared" si="86"/>
        <v>7</v>
      </c>
      <c r="G307" s="30">
        <f t="shared" si="87"/>
        <v>24</v>
      </c>
      <c r="H307" s="30">
        <f t="shared" si="88"/>
        <v>5</v>
      </c>
      <c r="I307" s="30">
        <f t="shared" si="89"/>
        <v>1</v>
      </c>
      <c r="J307" s="30">
        <f t="shared" si="90"/>
        <v>0</v>
      </c>
      <c r="L307" s="31">
        <f t="shared" si="81"/>
        <v>7700000</v>
      </c>
      <c r="M307" s="30">
        <f t="shared" si="91"/>
        <v>0</v>
      </c>
      <c r="N307" s="30">
        <f t="shared" si="92"/>
        <v>0</v>
      </c>
      <c r="O307" s="30">
        <f t="shared" si="93"/>
        <v>180000</v>
      </c>
      <c r="P307" s="30">
        <f t="shared" si="94"/>
        <v>0</v>
      </c>
      <c r="R307" s="30">
        <f t="shared" si="95"/>
        <v>392000</v>
      </c>
      <c r="S307" s="30">
        <f t="shared" si="96"/>
        <v>392000</v>
      </c>
      <c r="T307" s="30">
        <f t="shared" si="97"/>
        <v>5340000</v>
      </c>
      <c r="V307" s="30">
        <f t="shared" si="98"/>
        <v>0</v>
      </c>
      <c r="X307" s="30">
        <f t="shared" si="82"/>
        <v>0</v>
      </c>
      <c r="Z307" s="30">
        <f t="shared" si="99"/>
        <v>5912000</v>
      </c>
    </row>
    <row r="308" spans="2:26" x14ac:dyDescent="0.2">
      <c r="B308" s="34">
        <f t="shared" si="100"/>
        <v>43351</v>
      </c>
      <c r="C308" s="30" t="str">
        <f t="shared" si="83"/>
        <v>Sat</v>
      </c>
      <c r="D308" s="30">
        <f t="shared" si="84"/>
        <v>0</v>
      </c>
      <c r="E308" s="30">
        <f t="shared" si="85"/>
        <v>9</v>
      </c>
      <c r="F308" s="30">
        <f t="shared" si="86"/>
        <v>8</v>
      </c>
      <c r="G308" s="30">
        <f t="shared" si="87"/>
        <v>23</v>
      </c>
      <c r="H308" s="30">
        <f t="shared" si="88"/>
        <v>5</v>
      </c>
      <c r="I308" s="30">
        <f t="shared" si="89"/>
        <v>1</v>
      </c>
      <c r="J308" s="30">
        <f t="shared" si="90"/>
        <v>0</v>
      </c>
      <c r="L308" s="31">
        <f t="shared" si="81"/>
        <v>8050000</v>
      </c>
      <c r="M308" s="30">
        <f t="shared" si="91"/>
        <v>0</v>
      </c>
      <c r="N308" s="30">
        <f t="shared" si="92"/>
        <v>180000</v>
      </c>
      <c r="O308" s="30">
        <f t="shared" si="93"/>
        <v>0</v>
      </c>
      <c r="P308" s="30">
        <f t="shared" si="94"/>
        <v>0</v>
      </c>
      <c r="R308" s="30">
        <f t="shared" si="95"/>
        <v>392000</v>
      </c>
      <c r="S308" s="30">
        <f t="shared" si="96"/>
        <v>0</v>
      </c>
      <c r="T308" s="30">
        <f t="shared" si="97"/>
        <v>0</v>
      </c>
      <c r="V308" s="30">
        <f t="shared" si="98"/>
        <v>0</v>
      </c>
      <c r="X308" s="30">
        <f t="shared" si="82"/>
        <v>0</v>
      </c>
      <c r="Z308" s="30">
        <f t="shared" si="99"/>
        <v>0</v>
      </c>
    </row>
    <row r="309" spans="2:26" x14ac:dyDescent="0.2">
      <c r="B309" s="34">
        <f t="shared" si="100"/>
        <v>43352</v>
      </c>
      <c r="C309" s="30" t="str">
        <f t="shared" si="83"/>
        <v>Sun</v>
      </c>
      <c r="D309" s="30">
        <f t="shared" si="84"/>
        <v>0</v>
      </c>
      <c r="E309" s="30">
        <f t="shared" si="85"/>
        <v>9</v>
      </c>
      <c r="F309" s="30">
        <f t="shared" si="86"/>
        <v>9</v>
      </c>
      <c r="G309" s="30">
        <f t="shared" si="87"/>
        <v>22</v>
      </c>
      <c r="H309" s="30">
        <f t="shared" si="88"/>
        <v>5</v>
      </c>
      <c r="I309" s="30">
        <f t="shared" si="89"/>
        <v>1</v>
      </c>
      <c r="J309" s="30">
        <f t="shared" si="90"/>
        <v>0</v>
      </c>
      <c r="L309" s="31">
        <f t="shared" si="81"/>
        <v>8400000</v>
      </c>
      <c r="M309" s="30">
        <f t="shared" si="91"/>
        <v>0</v>
      </c>
      <c r="N309" s="30">
        <f t="shared" si="92"/>
        <v>360000</v>
      </c>
      <c r="O309" s="30">
        <f t="shared" si="93"/>
        <v>0</v>
      </c>
      <c r="P309" s="30">
        <f t="shared" si="94"/>
        <v>0</v>
      </c>
      <c r="R309" s="30">
        <f t="shared" si="95"/>
        <v>392000</v>
      </c>
      <c r="S309" s="30">
        <f t="shared" si="96"/>
        <v>0</v>
      </c>
      <c r="T309" s="30">
        <f t="shared" si="97"/>
        <v>0</v>
      </c>
      <c r="V309" s="30">
        <f t="shared" si="98"/>
        <v>0</v>
      </c>
      <c r="X309" s="30">
        <f t="shared" si="82"/>
        <v>0</v>
      </c>
      <c r="Z309" s="30">
        <f t="shared" si="99"/>
        <v>0</v>
      </c>
    </row>
    <row r="310" spans="2:26" x14ac:dyDescent="0.2">
      <c r="B310" s="34">
        <f t="shared" si="100"/>
        <v>43353</v>
      </c>
      <c r="C310" s="30" t="str">
        <f t="shared" si="83"/>
        <v>Mon</v>
      </c>
      <c r="D310" s="30">
        <f t="shared" si="84"/>
        <v>1</v>
      </c>
      <c r="E310" s="30">
        <f t="shared" si="85"/>
        <v>9</v>
      </c>
      <c r="F310" s="30">
        <f t="shared" si="86"/>
        <v>10</v>
      </c>
      <c r="G310" s="30">
        <f t="shared" si="87"/>
        <v>21</v>
      </c>
      <c r="H310" s="30">
        <f t="shared" si="88"/>
        <v>6</v>
      </c>
      <c r="I310" s="30">
        <f t="shared" si="89"/>
        <v>1</v>
      </c>
      <c r="J310" s="30">
        <f t="shared" si="90"/>
        <v>3633000</v>
      </c>
      <c r="L310" s="31">
        <f t="shared" si="81"/>
        <v>8750000</v>
      </c>
      <c r="M310" s="30">
        <f t="shared" si="91"/>
        <v>0</v>
      </c>
      <c r="N310" s="30">
        <f t="shared" si="92"/>
        <v>0</v>
      </c>
      <c r="O310" s="30">
        <f t="shared" si="93"/>
        <v>540000</v>
      </c>
      <c r="P310" s="30">
        <f t="shared" si="94"/>
        <v>0</v>
      </c>
      <c r="R310" s="30">
        <f t="shared" si="95"/>
        <v>392000</v>
      </c>
      <c r="S310" s="30">
        <f t="shared" si="96"/>
        <v>392000</v>
      </c>
      <c r="T310" s="30">
        <f t="shared" si="97"/>
        <v>0</v>
      </c>
      <c r="V310" s="30">
        <f t="shared" si="98"/>
        <v>0</v>
      </c>
      <c r="X310" s="30">
        <f t="shared" si="82"/>
        <v>0</v>
      </c>
      <c r="Z310" s="30">
        <f t="shared" si="99"/>
        <v>4565000</v>
      </c>
    </row>
    <row r="311" spans="2:26" x14ac:dyDescent="0.2">
      <c r="B311" s="34">
        <f t="shared" si="100"/>
        <v>43354</v>
      </c>
      <c r="C311" s="30" t="str">
        <f t="shared" si="83"/>
        <v>Tue</v>
      </c>
      <c r="D311" s="30">
        <f t="shared" si="84"/>
        <v>1</v>
      </c>
      <c r="E311" s="30">
        <f t="shared" si="85"/>
        <v>9</v>
      </c>
      <c r="F311" s="30">
        <f t="shared" si="86"/>
        <v>11</v>
      </c>
      <c r="G311" s="30">
        <f t="shared" si="87"/>
        <v>20</v>
      </c>
      <c r="H311" s="30">
        <f t="shared" si="88"/>
        <v>7</v>
      </c>
      <c r="I311" s="30">
        <f t="shared" si="89"/>
        <v>1</v>
      </c>
      <c r="J311" s="30">
        <f t="shared" si="90"/>
        <v>0</v>
      </c>
      <c r="L311" s="31">
        <f t="shared" si="81"/>
        <v>9100000</v>
      </c>
      <c r="M311" s="30">
        <f t="shared" si="91"/>
        <v>0</v>
      </c>
      <c r="N311" s="30">
        <f t="shared" si="92"/>
        <v>0</v>
      </c>
      <c r="O311" s="30">
        <f t="shared" si="93"/>
        <v>180000</v>
      </c>
      <c r="P311" s="30">
        <f t="shared" si="94"/>
        <v>0</v>
      </c>
      <c r="R311" s="30">
        <f t="shared" si="95"/>
        <v>392000</v>
      </c>
      <c r="S311" s="30">
        <f t="shared" si="96"/>
        <v>392000</v>
      </c>
      <c r="T311" s="30">
        <f t="shared" si="97"/>
        <v>0</v>
      </c>
      <c r="V311" s="30">
        <f t="shared" si="98"/>
        <v>0</v>
      </c>
      <c r="X311" s="30">
        <f t="shared" si="82"/>
        <v>0</v>
      </c>
      <c r="Z311" s="30">
        <f t="shared" si="99"/>
        <v>572000</v>
      </c>
    </row>
    <row r="312" spans="2:26" x14ac:dyDescent="0.2">
      <c r="B312" s="34">
        <f t="shared" si="100"/>
        <v>43355</v>
      </c>
      <c r="C312" s="30" t="str">
        <f t="shared" si="83"/>
        <v>Wed</v>
      </c>
      <c r="D312" s="30">
        <f t="shared" si="84"/>
        <v>1</v>
      </c>
      <c r="E312" s="30">
        <f t="shared" si="85"/>
        <v>9</v>
      </c>
      <c r="F312" s="30">
        <f t="shared" si="86"/>
        <v>12</v>
      </c>
      <c r="G312" s="30">
        <f t="shared" si="87"/>
        <v>19</v>
      </c>
      <c r="H312" s="30">
        <f t="shared" si="88"/>
        <v>8</v>
      </c>
      <c r="I312" s="30">
        <f t="shared" si="89"/>
        <v>1</v>
      </c>
      <c r="J312" s="30">
        <f t="shared" si="90"/>
        <v>0</v>
      </c>
      <c r="L312" s="31">
        <f t="shared" si="81"/>
        <v>9450000</v>
      </c>
      <c r="M312" s="30">
        <f t="shared" si="91"/>
        <v>0</v>
      </c>
      <c r="N312" s="30">
        <f t="shared" si="92"/>
        <v>0</v>
      </c>
      <c r="O312" s="30">
        <f t="shared" si="93"/>
        <v>180000</v>
      </c>
      <c r="P312" s="30">
        <f t="shared" si="94"/>
        <v>0</v>
      </c>
      <c r="R312" s="30">
        <f t="shared" si="95"/>
        <v>392000</v>
      </c>
      <c r="S312" s="30">
        <f t="shared" si="96"/>
        <v>392000</v>
      </c>
      <c r="T312" s="30">
        <f t="shared" si="97"/>
        <v>0</v>
      </c>
      <c r="V312" s="30">
        <f t="shared" si="98"/>
        <v>0</v>
      </c>
      <c r="X312" s="30">
        <f t="shared" si="82"/>
        <v>1790000</v>
      </c>
      <c r="Z312" s="30">
        <f t="shared" si="99"/>
        <v>2362000</v>
      </c>
    </row>
    <row r="313" spans="2:26" x14ac:dyDescent="0.2">
      <c r="B313" s="34">
        <f t="shared" si="100"/>
        <v>43356</v>
      </c>
      <c r="C313" s="30" t="str">
        <f t="shared" si="83"/>
        <v>Thu</v>
      </c>
      <c r="D313" s="30">
        <f t="shared" si="84"/>
        <v>1</v>
      </c>
      <c r="E313" s="30">
        <f t="shared" si="85"/>
        <v>9</v>
      </c>
      <c r="F313" s="30">
        <f t="shared" si="86"/>
        <v>13</v>
      </c>
      <c r="G313" s="30">
        <f t="shared" si="87"/>
        <v>18</v>
      </c>
      <c r="H313" s="30">
        <f t="shared" si="88"/>
        <v>9</v>
      </c>
      <c r="I313" s="30">
        <f t="shared" si="89"/>
        <v>2</v>
      </c>
      <c r="J313" s="30">
        <f t="shared" si="90"/>
        <v>0</v>
      </c>
      <c r="L313" s="31">
        <f t="shared" si="81"/>
        <v>9800000</v>
      </c>
      <c r="M313" s="30">
        <f t="shared" si="91"/>
        <v>0</v>
      </c>
      <c r="N313" s="30">
        <f t="shared" si="92"/>
        <v>0</v>
      </c>
      <c r="O313" s="30">
        <f t="shared" si="93"/>
        <v>180000</v>
      </c>
      <c r="P313" s="30">
        <f t="shared" si="94"/>
        <v>0</v>
      </c>
      <c r="R313" s="30">
        <f t="shared" si="95"/>
        <v>392000</v>
      </c>
      <c r="S313" s="30">
        <f t="shared" si="96"/>
        <v>392000</v>
      </c>
      <c r="T313" s="30">
        <f t="shared" si="97"/>
        <v>0</v>
      </c>
      <c r="V313" s="30">
        <f t="shared" si="98"/>
        <v>0</v>
      </c>
      <c r="X313" s="30">
        <f t="shared" si="82"/>
        <v>0</v>
      </c>
      <c r="Z313" s="30">
        <f t="shared" si="99"/>
        <v>572000</v>
      </c>
    </row>
    <row r="314" spans="2:26" x14ac:dyDescent="0.2">
      <c r="B314" s="34">
        <f t="shared" si="100"/>
        <v>43357</v>
      </c>
      <c r="C314" s="30" t="str">
        <f t="shared" si="83"/>
        <v>Fri</v>
      </c>
      <c r="D314" s="30">
        <f t="shared" si="84"/>
        <v>1</v>
      </c>
      <c r="E314" s="30">
        <f t="shared" si="85"/>
        <v>9</v>
      </c>
      <c r="F314" s="30">
        <f t="shared" si="86"/>
        <v>14</v>
      </c>
      <c r="G314" s="30">
        <f t="shared" si="87"/>
        <v>17</v>
      </c>
      <c r="H314" s="30">
        <f t="shared" si="88"/>
        <v>10</v>
      </c>
      <c r="I314" s="30">
        <f t="shared" si="89"/>
        <v>2</v>
      </c>
      <c r="J314" s="30">
        <f t="shared" si="90"/>
        <v>0</v>
      </c>
      <c r="L314" s="31">
        <f t="shared" si="81"/>
        <v>10150000</v>
      </c>
      <c r="M314" s="30">
        <f t="shared" si="91"/>
        <v>0</v>
      </c>
      <c r="N314" s="30">
        <f t="shared" si="92"/>
        <v>0</v>
      </c>
      <c r="O314" s="30">
        <f t="shared" si="93"/>
        <v>180000</v>
      </c>
      <c r="P314" s="30">
        <f t="shared" si="94"/>
        <v>0</v>
      </c>
      <c r="R314" s="30">
        <f t="shared" si="95"/>
        <v>392000</v>
      </c>
      <c r="S314" s="30">
        <f t="shared" si="96"/>
        <v>392000</v>
      </c>
      <c r="T314" s="30">
        <f t="shared" si="97"/>
        <v>5340000</v>
      </c>
      <c r="V314" s="30">
        <f t="shared" si="98"/>
        <v>0</v>
      </c>
      <c r="X314" s="30">
        <f t="shared" si="82"/>
        <v>0</v>
      </c>
      <c r="Z314" s="30">
        <f t="shared" si="99"/>
        <v>5912000</v>
      </c>
    </row>
    <row r="315" spans="2:26" x14ac:dyDescent="0.2">
      <c r="B315" s="34">
        <f t="shared" si="100"/>
        <v>43358</v>
      </c>
      <c r="C315" s="30" t="str">
        <f t="shared" si="83"/>
        <v>Sat</v>
      </c>
      <c r="D315" s="30">
        <f t="shared" si="84"/>
        <v>0</v>
      </c>
      <c r="E315" s="30">
        <f t="shared" si="85"/>
        <v>9</v>
      </c>
      <c r="F315" s="30">
        <f t="shared" si="86"/>
        <v>15</v>
      </c>
      <c r="G315" s="30">
        <f t="shared" si="87"/>
        <v>16</v>
      </c>
      <c r="H315" s="30">
        <f t="shared" si="88"/>
        <v>10</v>
      </c>
      <c r="I315" s="30">
        <f t="shared" si="89"/>
        <v>2</v>
      </c>
      <c r="J315" s="30">
        <f t="shared" si="90"/>
        <v>0</v>
      </c>
      <c r="L315" s="31">
        <f t="shared" si="81"/>
        <v>10500000</v>
      </c>
      <c r="M315" s="30">
        <f t="shared" si="91"/>
        <v>0</v>
      </c>
      <c r="N315" s="30">
        <f t="shared" si="92"/>
        <v>180000</v>
      </c>
      <c r="O315" s="30">
        <f t="shared" si="93"/>
        <v>0</v>
      </c>
      <c r="P315" s="30">
        <f t="shared" si="94"/>
        <v>6900000</v>
      </c>
      <c r="R315" s="30">
        <f t="shared" si="95"/>
        <v>392000</v>
      </c>
      <c r="S315" s="30">
        <f t="shared" si="96"/>
        <v>0</v>
      </c>
      <c r="T315" s="30">
        <f t="shared" si="97"/>
        <v>0</v>
      </c>
      <c r="V315" s="30">
        <f t="shared" si="98"/>
        <v>0</v>
      </c>
      <c r="X315" s="30">
        <f t="shared" si="82"/>
        <v>0</v>
      </c>
      <c r="Z315" s="30">
        <f t="shared" si="99"/>
        <v>6900000</v>
      </c>
    </row>
    <row r="316" spans="2:26" x14ac:dyDescent="0.2">
      <c r="B316" s="34">
        <f t="shared" si="100"/>
        <v>43359</v>
      </c>
      <c r="C316" s="30" t="str">
        <f t="shared" si="83"/>
        <v>Sun</v>
      </c>
      <c r="D316" s="30">
        <f t="shared" si="84"/>
        <v>0</v>
      </c>
      <c r="E316" s="30">
        <f t="shared" si="85"/>
        <v>9</v>
      </c>
      <c r="F316" s="30">
        <f t="shared" si="86"/>
        <v>16</v>
      </c>
      <c r="G316" s="30">
        <f t="shared" si="87"/>
        <v>15</v>
      </c>
      <c r="H316" s="30">
        <f t="shared" si="88"/>
        <v>10</v>
      </c>
      <c r="I316" s="30">
        <f t="shared" si="89"/>
        <v>2</v>
      </c>
      <c r="J316" s="30">
        <f t="shared" si="90"/>
        <v>0</v>
      </c>
      <c r="L316" s="31">
        <f t="shared" ref="L316:L379" si="101">IF((C316="Thu")*(I316=3),0,SUM(L315,$M$14))</f>
        <v>10850000</v>
      </c>
      <c r="M316" s="30">
        <f t="shared" si="91"/>
        <v>0</v>
      </c>
      <c r="N316" s="30">
        <f t="shared" si="92"/>
        <v>360000</v>
      </c>
      <c r="O316" s="30">
        <f t="shared" si="93"/>
        <v>0</v>
      </c>
      <c r="P316" s="30">
        <f t="shared" si="94"/>
        <v>0</v>
      </c>
      <c r="R316" s="30">
        <f t="shared" si="95"/>
        <v>392000</v>
      </c>
      <c r="S316" s="30">
        <f t="shared" si="96"/>
        <v>0</v>
      </c>
      <c r="T316" s="30">
        <f t="shared" si="97"/>
        <v>0</v>
      </c>
      <c r="V316" s="30">
        <f t="shared" si="98"/>
        <v>0</v>
      </c>
      <c r="X316" s="30">
        <f t="shared" si="82"/>
        <v>0</v>
      </c>
      <c r="Z316" s="30">
        <f t="shared" si="99"/>
        <v>0</v>
      </c>
    </row>
    <row r="317" spans="2:26" x14ac:dyDescent="0.2">
      <c r="B317" s="34">
        <f t="shared" si="100"/>
        <v>43360</v>
      </c>
      <c r="C317" s="30" t="str">
        <f t="shared" si="83"/>
        <v>Mon</v>
      </c>
      <c r="D317" s="30">
        <f t="shared" si="84"/>
        <v>1</v>
      </c>
      <c r="E317" s="30">
        <f t="shared" si="85"/>
        <v>9</v>
      </c>
      <c r="F317" s="30">
        <f t="shared" si="86"/>
        <v>17</v>
      </c>
      <c r="G317" s="30">
        <f t="shared" si="87"/>
        <v>14</v>
      </c>
      <c r="H317" s="30">
        <f t="shared" si="88"/>
        <v>11</v>
      </c>
      <c r="I317" s="30">
        <f t="shared" si="89"/>
        <v>2</v>
      </c>
      <c r="J317" s="30">
        <f t="shared" si="90"/>
        <v>0</v>
      </c>
      <c r="L317" s="31">
        <f t="shared" si="101"/>
        <v>11200000</v>
      </c>
      <c r="M317" s="30">
        <f t="shared" si="91"/>
        <v>0</v>
      </c>
      <c r="N317" s="30">
        <f t="shared" si="92"/>
        <v>0</v>
      </c>
      <c r="O317" s="30">
        <f t="shared" si="93"/>
        <v>540000</v>
      </c>
      <c r="P317" s="30">
        <f t="shared" si="94"/>
        <v>0</v>
      </c>
      <c r="R317" s="30">
        <f t="shared" si="95"/>
        <v>392000</v>
      </c>
      <c r="S317" s="30">
        <f t="shared" si="96"/>
        <v>392000</v>
      </c>
      <c r="T317" s="30">
        <f t="shared" si="97"/>
        <v>0</v>
      </c>
      <c r="V317" s="30">
        <f t="shared" si="98"/>
        <v>0</v>
      </c>
      <c r="X317" s="30">
        <f t="shared" si="82"/>
        <v>0</v>
      </c>
      <c r="Z317" s="30">
        <f t="shared" si="99"/>
        <v>932000</v>
      </c>
    </row>
    <row r="318" spans="2:26" x14ac:dyDescent="0.2">
      <c r="B318" s="34">
        <f t="shared" si="100"/>
        <v>43361</v>
      </c>
      <c r="C318" s="30" t="str">
        <f t="shared" si="83"/>
        <v>Tue</v>
      </c>
      <c r="D318" s="30">
        <f t="shared" si="84"/>
        <v>1</v>
      </c>
      <c r="E318" s="30">
        <f t="shared" si="85"/>
        <v>9</v>
      </c>
      <c r="F318" s="30">
        <f t="shared" si="86"/>
        <v>18</v>
      </c>
      <c r="G318" s="30">
        <f t="shared" si="87"/>
        <v>13</v>
      </c>
      <c r="H318" s="30">
        <f t="shared" si="88"/>
        <v>12</v>
      </c>
      <c r="I318" s="30">
        <f t="shared" si="89"/>
        <v>2</v>
      </c>
      <c r="J318" s="30">
        <f t="shared" si="90"/>
        <v>7093000</v>
      </c>
      <c r="L318" s="31">
        <f t="shared" si="101"/>
        <v>11550000</v>
      </c>
      <c r="M318" s="30">
        <f t="shared" si="91"/>
        <v>0</v>
      </c>
      <c r="N318" s="30">
        <f t="shared" si="92"/>
        <v>0</v>
      </c>
      <c r="O318" s="30">
        <f t="shared" si="93"/>
        <v>180000</v>
      </c>
      <c r="P318" s="30">
        <f t="shared" si="94"/>
        <v>0</v>
      </c>
      <c r="R318" s="30">
        <f t="shared" si="95"/>
        <v>392000</v>
      </c>
      <c r="S318" s="30">
        <f t="shared" si="96"/>
        <v>392000</v>
      </c>
      <c r="T318" s="30">
        <f t="shared" si="97"/>
        <v>0</v>
      </c>
      <c r="V318" s="30">
        <f t="shared" si="98"/>
        <v>0</v>
      </c>
      <c r="X318" s="30">
        <f t="shared" si="82"/>
        <v>0</v>
      </c>
      <c r="Z318" s="30">
        <f t="shared" si="99"/>
        <v>7665000</v>
      </c>
    </row>
    <row r="319" spans="2:26" x14ac:dyDescent="0.2">
      <c r="B319" s="34">
        <f t="shared" si="100"/>
        <v>43362</v>
      </c>
      <c r="C319" s="30" t="str">
        <f t="shared" si="83"/>
        <v>Wed</v>
      </c>
      <c r="D319" s="30">
        <f t="shared" si="84"/>
        <v>1</v>
      </c>
      <c r="E319" s="30">
        <f t="shared" si="85"/>
        <v>9</v>
      </c>
      <c r="F319" s="30">
        <f t="shared" si="86"/>
        <v>19</v>
      </c>
      <c r="G319" s="30">
        <f t="shared" si="87"/>
        <v>12</v>
      </c>
      <c r="H319" s="30">
        <f t="shared" si="88"/>
        <v>13</v>
      </c>
      <c r="I319" s="30">
        <f t="shared" si="89"/>
        <v>2</v>
      </c>
      <c r="J319" s="30">
        <f t="shared" si="90"/>
        <v>0</v>
      </c>
      <c r="L319" s="31">
        <f t="shared" si="101"/>
        <v>11900000</v>
      </c>
      <c r="M319" s="30">
        <f t="shared" si="91"/>
        <v>0</v>
      </c>
      <c r="N319" s="30">
        <f t="shared" si="92"/>
        <v>0</v>
      </c>
      <c r="O319" s="30">
        <f t="shared" si="93"/>
        <v>180000</v>
      </c>
      <c r="P319" s="30">
        <f t="shared" si="94"/>
        <v>0</v>
      </c>
      <c r="R319" s="30">
        <f t="shared" si="95"/>
        <v>392000</v>
      </c>
      <c r="S319" s="30">
        <f t="shared" si="96"/>
        <v>392000</v>
      </c>
      <c r="T319" s="30">
        <f t="shared" si="97"/>
        <v>0</v>
      </c>
      <c r="V319" s="30">
        <f t="shared" si="98"/>
        <v>0</v>
      </c>
      <c r="X319" s="30">
        <f t="shared" si="82"/>
        <v>1790000</v>
      </c>
      <c r="Z319" s="30">
        <f t="shared" si="99"/>
        <v>2362000</v>
      </c>
    </row>
    <row r="320" spans="2:26" x14ac:dyDescent="0.2">
      <c r="B320" s="34">
        <f t="shared" si="100"/>
        <v>43363</v>
      </c>
      <c r="C320" s="30" t="str">
        <f t="shared" si="83"/>
        <v>Thu</v>
      </c>
      <c r="D320" s="30">
        <f t="shared" si="84"/>
        <v>1</v>
      </c>
      <c r="E320" s="30">
        <f t="shared" si="85"/>
        <v>9</v>
      </c>
      <c r="F320" s="30">
        <f t="shared" si="86"/>
        <v>20</v>
      </c>
      <c r="G320" s="30">
        <f t="shared" si="87"/>
        <v>11</v>
      </c>
      <c r="H320" s="30">
        <f t="shared" si="88"/>
        <v>14</v>
      </c>
      <c r="I320" s="30">
        <f t="shared" si="89"/>
        <v>3</v>
      </c>
      <c r="J320" s="30">
        <f t="shared" si="90"/>
        <v>0</v>
      </c>
      <c r="L320" s="31">
        <f t="shared" si="101"/>
        <v>0</v>
      </c>
      <c r="M320" s="30">
        <f t="shared" si="91"/>
        <v>12250000</v>
      </c>
      <c r="N320" s="30">
        <f t="shared" si="92"/>
        <v>0</v>
      </c>
      <c r="O320" s="30">
        <f t="shared" si="93"/>
        <v>180000</v>
      </c>
      <c r="P320" s="30">
        <f t="shared" si="94"/>
        <v>0</v>
      </c>
      <c r="R320" s="30">
        <f t="shared" si="95"/>
        <v>392000</v>
      </c>
      <c r="S320" s="30">
        <f t="shared" si="96"/>
        <v>392000</v>
      </c>
      <c r="T320" s="30">
        <f t="shared" si="97"/>
        <v>5340000</v>
      </c>
      <c r="V320" s="30">
        <f t="shared" si="98"/>
        <v>0</v>
      </c>
      <c r="X320" s="30">
        <f t="shared" si="82"/>
        <v>0</v>
      </c>
      <c r="Z320" s="30">
        <f t="shared" si="99"/>
        <v>18162000</v>
      </c>
    </row>
    <row r="321" spans="2:26" x14ac:dyDescent="0.2">
      <c r="B321" s="34">
        <f t="shared" si="100"/>
        <v>43364</v>
      </c>
      <c r="C321" s="30" t="str">
        <f t="shared" si="83"/>
        <v>Fri</v>
      </c>
      <c r="D321" s="30">
        <f t="shared" si="84"/>
        <v>1</v>
      </c>
      <c r="E321" s="30">
        <f t="shared" si="85"/>
        <v>9</v>
      </c>
      <c r="F321" s="30">
        <f t="shared" si="86"/>
        <v>21</v>
      </c>
      <c r="G321" s="30">
        <f t="shared" si="87"/>
        <v>10</v>
      </c>
      <c r="H321" s="30">
        <f t="shared" si="88"/>
        <v>15</v>
      </c>
      <c r="I321" s="30">
        <f t="shared" si="89"/>
        <v>3</v>
      </c>
      <c r="J321" s="30">
        <f t="shared" si="90"/>
        <v>0</v>
      </c>
      <c r="L321" s="31">
        <f t="shared" si="101"/>
        <v>350000</v>
      </c>
      <c r="M321" s="30">
        <f t="shared" si="91"/>
        <v>0</v>
      </c>
      <c r="N321" s="30">
        <f t="shared" si="92"/>
        <v>0</v>
      </c>
      <c r="O321" s="30">
        <f t="shared" si="93"/>
        <v>180000</v>
      </c>
      <c r="P321" s="30">
        <f t="shared" si="94"/>
        <v>0</v>
      </c>
      <c r="R321" s="30">
        <f t="shared" si="95"/>
        <v>392000</v>
      </c>
      <c r="S321" s="30">
        <f t="shared" si="96"/>
        <v>392000</v>
      </c>
      <c r="T321" s="30">
        <f t="shared" si="97"/>
        <v>0</v>
      </c>
      <c r="V321" s="30">
        <f t="shared" si="98"/>
        <v>0</v>
      </c>
      <c r="X321" s="30">
        <f t="shared" si="82"/>
        <v>0</v>
      </c>
      <c r="Z321" s="30">
        <f t="shared" si="99"/>
        <v>572000</v>
      </c>
    </row>
    <row r="322" spans="2:26" x14ac:dyDescent="0.2">
      <c r="B322" s="34">
        <f t="shared" si="100"/>
        <v>43365</v>
      </c>
      <c r="C322" s="30" t="str">
        <f t="shared" si="83"/>
        <v>Sat</v>
      </c>
      <c r="D322" s="30">
        <f t="shared" si="84"/>
        <v>0</v>
      </c>
      <c r="E322" s="30">
        <f t="shared" si="85"/>
        <v>9</v>
      </c>
      <c r="F322" s="30">
        <f t="shared" si="86"/>
        <v>22</v>
      </c>
      <c r="G322" s="30">
        <f t="shared" si="87"/>
        <v>9</v>
      </c>
      <c r="H322" s="30">
        <f t="shared" si="88"/>
        <v>15</v>
      </c>
      <c r="I322" s="30">
        <f t="shared" si="89"/>
        <v>3</v>
      </c>
      <c r="J322" s="30">
        <f t="shared" si="90"/>
        <v>0</v>
      </c>
      <c r="L322" s="31">
        <f t="shared" si="101"/>
        <v>700000</v>
      </c>
      <c r="M322" s="30">
        <f t="shared" si="91"/>
        <v>0</v>
      </c>
      <c r="N322" s="30">
        <f t="shared" si="92"/>
        <v>180000</v>
      </c>
      <c r="O322" s="30">
        <f t="shared" si="93"/>
        <v>0</v>
      </c>
      <c r="P322" s="30">
        <f t="shared" si="94"/>
        <v>0</v>
      </c>
      <c r="R322" s="30">
        <f t="shared" si="95"/>
        <v>392000</v>
      </c>
      <c r="S322" s="30">
        <f t="shared" si="96"/>
        <v>0</v>
      </c>
      <c r="T322" s="30">
        <f t="shared" si="97"/>
        <v>0</v>
      </c>
      <c r="V322" s="30">
        <f t="shared" si="98"/>
        <v>0</v>
      </c>
      <c r="X322" s="30">
        <f t="shared" si="82"/>
        <v>0</v>
      </c>
      <c r="Z322" s="30">
        <f t="shared" si="99"/>
        <v>0</v>
      </c>
    </row>
    <row r="323" spans="2:26" x14ac:dyDescent="0.2">
      <c r="B323" s="34">
        <f t="shared" si="100"/>
        <v>43366</v>
      </c>
      <c r="C323" s="30" t="str">
        <f t="shared" si="83"/>
        <v>Sun</v>
      </c>
      <c r="D323" s="30">
        <f t="shared" si="84"/>
        <v>0</v>
      </c>
      <c r="E323" s="30">
        <f t="shared" si="85"/>
        <v>9</v>
      </c>
      <c r="F323" s="30">
        <f t="shared" si="86"/>
        <v>23</v>
      </c>
      <c r="G323" s="30">
        <f t="shared" si="87"/>
        <v>8</v>
      </c>
      <c r="H323" s="30">
        <f t="shared" si="88"/>
        <v>15</v>
      </c>
      <c r="I323" s="30">
        <f t="shared" si="89"/>
        <v>3</v>
      </c>
      <c r="J323" s="30">
        <f t="shared" si="90"/>
        <v>4671000</v>
      </c>
      <c r="L323" s="31">
        <f t="shared" si="101"/>
        <v>1050000</v>
      </c>
      <c r="M323" s="30">
        <f t="shared" si="91"/>
        <v>0</v>
      </c>
      <c r="N323" s="30">
        <f t="shared" si="92"/>
        <v>360000</v>
      </c>
      <c r="O323" s="30">
        <f t="shared" si="93"/>
        <v>0</v>
      </c>
      <c r="P323" s="30">
        <f t="shared" si="94"/>
        <v>0</v>
      </c>
      <c r="R323" s="30">
        <f t="shared" si="95"/>
        <v>392000</v>
      </c>
      <c r="S323" s="30">
        <f t="shared" si="96"/>
        <v>0</v>
      </c>
      <c r="T323" s="30">
        <f t="shared" si="97"/>
        <v>0</v>
      </c>
      <c r="V323" s="30">
        <f t="shared" si="98"/>
        <v>0</v>
      </c>
      <c r="X323" s="30">
        <f t="shared" si="82"/>
        <v>0</v>
      </c>
      <c r="Z323" s="30">
        <f t="shared" si="99"/>
        <v>4671000</v>
      </c>
    </row>
    <row r="324" spans="2:26" x14ac:dyDescent="0.2">
      <c r="B324" s="34">
        <f t="shared" si="100"/>
        <v>43367</v>
      </c>
      <c r="C324" s="30" t="str">
        <f t="shared" si="83"/>
        <v>Mon</v>
      </c>
      <c r="D324" s="30">
        <f t="shared" si="84"/>
        <v>1</v>
      </c>
      <c r="E324" s="30">
        <f t="shared" si="85"/>
        <v>9</v>
      </c>
      <c r="F324" s="30">
        <f t="shared" si="86"/>
        <v>24</v>
      </c>
      <c r="G324" s="30">
        <f t="shared" si="87"/>
        <v>7</v>
      </c>
      <c r="H324" s="30">
        <f t="shared" si="88"/>
        <v>16</v>
      </c>
      <c r="I324" s="30">
        <f t="shared" si="89"/>
        <v>3</v>
      </c>
      <c r="J324" s="30">
        <f t="shared" si="90"/>
        <v>0</v>
      </c>
      <c r="L324" s="31">
        <f t="shared" si="101"/>
        <v>1400000</v>
      </c>
      <c r="M324" s="30">
        <f t="shared" si="91"/>
        <v>0</v>
      </c>
      <c r="N324" s="30">
        <f t="shared" si="92"/>
        <v>0</v>
      </c>
      <c r="O324" s="30">
        <f t="shared" si="93"/>
        <v>540000</v>
      </c>
      <c r="P324" s="30">
        <f t="shared" si="94"/>
        <v>0</v>
      </c>
      <c r="R324" s="30">
        <f t="shared" si="95"/>
        <v>392000</v>
      </c>
      <c r="S324" s="30">
        <f t="shared" si="96"/>
        <v>392000</v>
      </c>
      <c r="T324" s="30">
        <f t="shared" si="97"/>
        <v>0</v>
      </c>
      <c r="V324" s="30">
        <f t="shared" si="98"/>
        <v>0</v>
      </c>
      <c r="X324" s="30">
        <f t="shared" si="82"/>
        <v>0</v>
      </c>
      <c r="Z324" s="30">
        <f t="shared" si="99"/>
        <v>932000</v>
      </c>
    </row>
    <row r="325" spans="2:26" x14ac:dyDescent="0.2">
      <c r="B325" s="34">
        <f t="shared" si="100"/>
        <v>43368</v>
      </c>
      <c r="C325" s="30" t="str">
        <f t="shared" si="83"/>
        <v>Tue</v>
      </c>
      <c r="D325" s="30">
        <f t="shared" si="84"/>
        <v>1</v>
      </c>
      <c r="E325" s="30">
        <f t="shared" si="85"/>
        <v>9</v>
      </c>
      <c r="F325" s="30">
        <f t="shared" si="86"/>
        <v>25</v>
      </c>
      <c r="G325" s="30">
        <f t="shared" si="87"/>
        <v>6</v>
      </c>
      <c r="H325" s="30">
        <f t="shared" si="88"/>
        <v>17</v>
      </c>
      <c r="I325" s="30">
        <f t="shared" si="89"/>
        <v>3</v>
      </c>
      <c r="J325" s="30">
        <f t="shared" si="90"/>
        <v>0</v>
      </c>
      <c r="L325" s="31">
        <f t="shared" si="101"/>
        <v>1750000</v>
      </c>
      <c r="M325" s="30">
        <f t="shared" si="91"/>
        <v>0</v>
      </c>
      <c r="N325" s="30">
        <f t="shared" si="92"/>
        <v>0</v>
      </c>
      <c r="O325" s="30">
        <f t="shared" si="93"/>
        <v>180000</v>
      </c>
      <c r="P325" s="30">
        <f t="shared" si="94"/>
        <v>0</v>
      </c>
      <c r="R325" s="30">
        <f t="shared" si="95"/>
        <v>392000</v>
      </c>
      <c r="S325" s="30">
        <f t="shared" si="96"/>
        <v>392000</v>
      </c>
      <c r="T325" s="30">
        <f t="shared" si="97"/>
        <v>0</v>
      </c>
      <c r="V325" s="30">
        <f t="shared" si="98"/>
        <v>0</v>
      </c>
      <c r="X325" s="30">
        <f t="shared" si="82"/>
        <v>0</v>
      </c>
      <c r="Z325" s="30">
        <f t="shared" si="99"/>
        <v>572000</v>
      </c>
    </row>
    <row r="326" spans="2:26" x14ac:dyDescent="0.2">
      <c r="B326" s="34">
        <f t="shared" si="100"/>
        <v>43369</v>
      </c>
      <c r="C326" s="30" t="str">
        <f t="shared" si="83"/>
        <v>Wed</v>
      </c>
      <c r="D326" s="30">
        <f t="shared" si="84"/>
        <v>1</v>
      </c>
      <c r="E326" s="30">
        <f t="shared" si="85"/>
        <v>9</v>
      </c>
      <c r="F326" s="30">
        <f t="shared" si="86"/>
        <v>26</v>
      </c>
      <c r="G326" s="30">
        <f t="shared" si="87"/>
        <v>5</v>
      </c>
      <c r="H326" s="30">
        <f t="shared" si="88"/>
        <v>18</v>
      </c>
      <c r="I326" s="30">
        <f t="shared" si="89"/>
        <v>3</v>
      </c>
      <c r="J326" s="30">
        <f t="shared" si="90"/>
        <v>0</v>
      </c>
      <c r="L326" s="31">
        <f t="shared" si="101"/>
        <v>2100000</v>
      </c>
      <c r="M326" s="30">
        <f t="shared" si="91"/>
        <v>0</v>
      </c>
      <c r="N326" s="30">
        <f t="shared" si="92"/>
        <v>0</v>
      </c>
      <c r="O326" s="30">
        <f t="shared" si="93"/>
        <v>180000</v>
      </c>
      <c r="P326" s="30">
        <f t="shared" si="94"/>
        <v>0</v>
      </c>
      <c r="R326" s="30">
        <f t="shared" si="95"/>
        <v>392000</v>
      </c>
      <c r="S326" s="30">
        <f t="shared" si="96"/>
        <v>392000</v>
      </c>
      <c r="T326" s="30">
        <f t="shared" si="97"/>
        <v>0</v>
      </c>
      <c r="V326" s="30">
        <f t="shared" si="98"/>
        <v>0</v>
      </c>
      <c r="X326" s="30">
        <f t="shared" si="82"/>
        <v>0</v>
      </c>
      <c r="Z326" s="30">
        <f t="shared" si="99"/>
        <v>572000</v>
      </c>
    </row>
    <row r="327" spans="2:26" x14ac:dyDescent="0.2">
      <c r="B327" s="34">
        <f t="shared" si="100"/>
        <v>43370</v>
      </c>
      <c r="C327" s="30" t="str">
        <f t="shared" si="83"/>
        <v>Thu</v>
      </c>
      <c r="D327" s="30">
        <f t="shared" si="84"/>
        <v>1</v>
      </c>
      <c r="E327" s="30">
        <f t="shared" si="85"/>
        <v>9</v>
      </c>
      <c r="F327" s="30">
        <f t="shared" si="86"/>
        <v>27</v>
      </c>
      <c r="G327" s="30">
        <f t="shared" si="87"/>
        <v>4</v>
      </c>
      <c r="H327" s="30">
        <f t="shared" si="88"/>
        <v>19</v>
      </c>
      <c r="I327" s="30">
        <f t="shared" si="89"/>
        <v>4</v>
      </c>
      <c r="J327" s="30">
        <f t="shared" si="90"/>
        <v>0</v>
      </c>
      <c r="L327" s="31">
        <f t="shared" si="101"/>
        <v>2450000</v>
      </c>
      <c r="M327" s="30">
        <f t="shared" si="91"/>
        <v>0</v>
      </c>
      <c r="N327" s="30">
        <f t="shared" si="92"/>
        <v>0</v>
      </c>
      <c r="O327" s="30">
        <f t="shared" si="93"/>
        <v>180000</v>
      </c>
      <c r="P327" s="30">
        <f t="shared" si="94"/>
        <v>0</v>
      </c>
      <c r="R327" s="30">
        <f t="shared" si="95"/>
        <v>392000</v>
      </c>
      <c r="S327" s="30">
        <f t="shared" si="96"/>
        <v>392000</v>
      </c>
      <c r="T327" s="30">
        <f t="shared" si="97"/>
        <v>0</v>
      </c>
      <c r="V327" s="30">
        <f t="shared" si="98"/>
        <v>0</v>
      </c>
      <c r="X327" s="30">
        <f t="shared" si="82"/>
        <v>1790000</v>
      </c>
      <c r="Z327" s="30">
        <f t="shared" si="99"/>
        <v>2362000</v>
      </c>
    </row>
    <row r="328" spans="2:26" x14ac:dyDescent="0.2">
      <c r="B328" s="34">
        <f t="shared" si="100"/>
        <v>43371</v>
      </c>
      <c r="C328" s="30" t="str">
        <f t="shared" si="83"/>
        <v>Fri</v>
      </c>
      <c r="D328" s="30">
        <f t="shared" si="84"/>
        <v>1</v>
      </c>
      <c r="E328" s="30">
        <f t="shared" si="85"/>
        <v>9</v>
      </c>
      <c r="F328" s="30">
        <f t="shared" si="86"/>
        <v>28</v>
      </c>
      <c r="G328" s="30">
        <f t="shared" si="87"/>
        <v>3</v>
      </c>
      <c r="H328" s="30">
        <f t="shared" si="88"/>
        <v>20</v>
      </c>
      <c r="I328" s="30">
        <f t="shared" si="89"/>
        <v>4</v>
      </c>
      <c r="J328" s="30">
        <f t="shared" si="90"/>
        <v>0</v>
      </c>
      <c r="L328" s="31">
        <f t="shared" si="101"/>
        <v>2800000</v>
      </c>
      <c r="M328" s="30">
        <f t="shared" si="91"/>
        <v>0</v>
      </c>
      <c r="N328" s="30">
        <f t="shared" si="92"/>
        <v>0</v>
      </c>
      <c r="O328" s="30">
        <f t="shared" si="93"/>
        <v>180000</v>
      </c>
      <c r="P328" s="30">
        <f t="shared" si="94"/>
        <v>0</v>
      </c>
      <c r="R328" s="30">
        <f t="shared" si="95"/>
        <v>392000</v>
      </c>
      <c r="S328" s="30">
        <f t="shared" si="96"/>
        <v>392000</v>
      </c>
      <c r="T328" s="30">
        <f t="shared" si="97"/>
        <v>0</v>
      </c>
      <c r="V328" s="30">
        <f t="shared" si="98"/>
        <v>0</v>
      </c>
      <c r="X328" s="30">
        <f t="shared" si="82"/>
        <v>0</v>
      </c>
      <c r="Z328" s="30">
        <f t="shared" si="99"/>
        <v>572000</v>
      </c>
    </row>
    <row r="329" spans="2:26" x14ac:dyDescent="0.2">
      <c r="B329" s="34">
        <f t="shared" si="100"/>
        <v>43372</v>
      </c>
      <c r="C329" s="30" t="str">
        <f t="shared" si="83"/>
        <v>Sat</v>
      </c>
      <c r="D329" s="30">
        <f t="shared" si="84"/>
        <v>0</v>
      </c>
      <c r="E329" s="30">
        <f t="shared" si="85"/>
        <v>9</v>
      </c>
      <c r="F329" s="30">
        <f t="shared" si="86"/>
        <v>29</v>
      </c>
      <c r="G329" s="30">
        <f t="shared" si="87"/>
        <v>2</v>
      </c>
      <c r="H329" s="30">
        <f t="shared" si="88"/>
        <v>20</v>
      </c>
      <c r="I329" s="30">
        <f t="shared" si="89"/>
        <v>4</v>
      </c>
      <c r="J329" s="30">
        <f t="shared" si="90"/>
        <v>0</v>
      </c>
      <c r="L329" s="31">
        <f t="shared" si="101"/>
        <v>3150000</v>
      </c>
      <c r="M329" s="30">
        <f t="shared" si="91"/>
        <v>0</v>
      </c>
      <c r="N329" s="30">
        <f t="shared" si="92"/>
        <v>180000</v>
      </c>
      <c r="O329" s="30">
        <f t="shared" si="93"/>
        <v>0</v>
      </c>
      <c r="P329" s="30">
        <f t="shared" si="94"/>
        <v>0</v>
      </c>
      <c r="R329" s="30">
        <f t="shared" si="95"/>
        <v>392000</v>
      </c>
      <c r="S329" s="30">
        <f t="shared" si="96"/>
        <v>0</v>
      </c>
      <c r="T329" s="30">
        <f t="shared" si="97"/>
        <v>0</v>
      </c>
      <c r="V329" s="30">
        <f t="shared" si="98"/>
        <v>0</v>
      </c>
      <c r="X329" s="30">
        <f t="shared" si="82"/>
        <v>0</v>
      </c>
      <c r="Z329" s="30">
        <f t="shared" si="99"/>
        <v>0</v>
      </c>
    </row>
    <row r="330" spans="2:26" x14ac:dyDescent="0.2">
      <c r="B330" s="34">
        <f t="shared" si="100"/>
        <v>43373</v>
      </c>
      <c r="C330" s="30" t="str">
        <f t="shared" si="83"/>
        <v>Sun</v>
      </c>
      <c r="D330" s="30">
        <f t="shared" si="84"/>
        <v>0</v>
      </c>
      <c r="E330" s="30">
        <f t="shared" si="85"/>
        <v>9</v>
      </c>
      <c r="F330" s="30">
        <f t="shared" si="86"/>
        <v>30</v>
      </c>
      <c r="G330" s="30">
        <f t="shared" si="87"/>
        <v>1</v>
      </c>
      <c r="H330" s="30">
        <f t="shared" si="88"/>
        <v>20</v>
      </c>
      <c r="I330" s="30">
        <f t="shared" si="89"/>
        <v>4</v>
      </c>
      <c r="J330" s="30">
        <f t="shared" si="90"/>
        <v>0</v>
      </c>
      <c r="L330" s="31">
        <f t="shared" si="101"/>
        <v>3500000</v>
      </c>
      <c r="M330" s="30">
        <f t="shared" si="91"/>
        <v>0</v>
      </c>
      <c r="N330" s="30">
        <f t="shared" si="92"/>
        <v>360000</v>
      </c>
      <c r="O330" s="30">
        <f t="shared" si="93"/>
        <v>0</v>
      </c>
      <c r="P330" s="30">
        <f t="shared" si="94"/>
        <v>0</v>
      </c>
      <c r="R330" s="30">
        <f t="shared" si="95"/>
        <v>392000</v>
      </c>
      <c r="S330" s="30">
        <f t="shared" si="96"/>
        <v>0</v>
      </c>
      <c r="T330" s="30">
        <f t="shared" si="97"/>
        <v>0</v>
      </c>
      <c r="V330" s="30">
        <f t="shared" si="98"/>
        <v>0</v>
      </c>
      <c r="X330" s="30">
        <f t="shared" si="82"/>
        <v>0</v>
      </c>
      <c r="Z330" s="30">
        <f t="shared" si="99"/>
        <v>0</v>
      </c>
    </row>
    <row r="331" spans="2:26" x14ac:dyDescent="0.2">
      <c r="B331" s="34">
        <f t="shared" si="100"/>
        <v>43374</v>
      </c>
      <c r="C331" s="30" t="str">
        <f t="shared" si="83"/>
        <v>Mon</v>
      </c>
      <c r="D331" s="30">
        <f t="shared" si="84"/>
        <v>1</v>
      </c>
      <c r="E331" s="30">
        <f t="shared" si="85"/>
        <v>10</v>
      </c>
      <c r="F331" s="30">
        <f t="shared" si="86"/>
        <v>1</v>
      </c>
      <c r="G331" s="30">
        <f t="shared" si="87"/>
        <v>31</v>
      </c>
      <c r="H331" s="30">
        <f t="shared" si="88"/>
        <v>1</v>
      </c>
      <c r="I331" s="30">
        <f t="shared" si="89"/>
        <v>0</v>
      </c>
      <c r="J331" s="30">
        <f t="shared" si="90"/>
        <v>0</v>
      </c>
      <c r="L331" s="31">
        <f t="shared" si="101"/>
        <v>3850000</v>
      </c>
      <c r="M331" s="30">
        <f t="shared" si="91"/>
        <v>0</v>
      </c>
      <c r="N331" s="30">
        <f t="shared" si="92"/>
        <v>0</v>
      </c>
      <c r="O331" s="30">
        <f t="shared" si="93"/>
        <v>540000</v>
      </c>
      <c r="P331" s="30">
        <f t="shared" si="94"/>
        <v>0</v>
      </c>
      <c r="R331" s="30">
        <f t="shared" si="95"/>
        <v>426086.95652173914</v>
      </c>
      <c r="S331" s="30">
        <f t="shared" si="96"/>
        <v>426086.95652173914</v>
      </c>
      <c r="T331" s="30">
        <f t="shared" si="97"/>
        <v>0</v>
      </c>
      <c r="V331" s="30">
        <f t="shared" si="98"/>
        <v>9230000</v>
      </c>
      <c r="X331" s="30">
        <f t="shared" si="82"/>
        <v>0</v>
      </c>
      <c r="Z331" s="30">
        <f t="shared" si="99"/>
        <v>10196086.956521738</v>
      </c>
    </row>
    <row r="332" spans="2:26" x14ac:dyDescent="0.2">
      <c r="B332" s="34">
        <f t="shared" si="100"/>
        <v>43375</v>
      </c>
      <c r="C332" s="30" t="str">
        <f t="shared" si="83"/>
        <v>Tue</v>
      </c>
      <c r="D332" s="30">
        <f t="shared" si="84"/>
        <v>1</v>
      </c>
      <c r="E332" s="30">
        <f t="shared" si="85"/>
        <v>10</v>
      </c>
      <c r="F332" s="30">
        <f t="shared" si="86"/>
        <v>2</v>
      </c>
      <c r="G332" s="30">
        <f t="shared" si="87"/>
        <v>30</v>
      </c>
      <c r="H332" s="30">
        <f t="shared" si="88"/>
        <v>2</v>
      </c>
      <c r="I332" s="30">
        <f t="shared" si="89"/>
        <v>0</v>
      </c>
      <c r="J332" s="30">
        <f t="shared" si="90"/>
        <v>0</v>
      </c>
      <c r="L332" s="31">
        <f t="shared" si="101"/>
        <v>4200000</v>
      </c>
      <c r="M332" s="30">
        <f t="shared" si="91"/>
        <v>0</v>
      </c>
      <c r="N332" s="30">
        <f t="shared" si="92"/>
        <v>0</v>
      </c>
      <c r="O332" s="30">
        <f t="shared" si="93"/>
        <v>180000</v>
      </c>
      <c r="P332" s="30">
        <f t="shared" si="94"/>
        <v>0</v>
      </c>
      <c r="R332" s="30">
        <f t="shared" si="95"/>
        <v>426086.95652173914</v>
      </c>
      <c r="S332" s="30">
        <f t="shared" si="96"/>
        <v>426086.95652173914</v>
      </c>
      <c r="T332" s="30">
        <f t="shared" si="97"/>
        <v>0</v>
      </c>
      <c r="V332" s="30">
        <f t="shared" si="98"/>
        <v>0</v>
      </c>
      <c r="X332" s="30">
        <f t="shared" si="82"/>
        <v>1790000</v>
      </c>
      <c r="Z332" s="30">
        <f t="shared" si="99"/>
        <v>2396086.9565217393</v>
      </c>
    </row>
    <row r="333" spans="2:26" x14ac:dyDescent="0.2">
      <c r="B333" s="34">
        <f t="shared" si="100"/>
        <v>43376</v>
      </c>
      <c r="C333" s="30" t="str">
        <f t="shared" si="83"/>
        <v>Wed</v>
      </c>
      <c r="D333" s="30">
        <f t="shared" si="84"/>
        <v>1</v>
      </c>
      <c r="E333" s="30">
        <f t="shared" si="85"/>
        <v>10</v>
      </c>
      <c r="F333" s="30">
        <f t="shared" si="86"/>
        <v>3</v>
      </c>
      <c r="G333" s="30">
        <f t="shared" si="87"/>
        <v>29</v>
      </c>
      <c r="H333" s="30">
        <f t="shared" si="88"/>
        <v>3</v>
      </c>
      <c r="I333" s="30">
        <f t="shared" si="89"/>
        <v>0</v>
      </c>
      <c r="J333" s="30">
        <f t="shared" si="90"/>
        <v>0</v>
      </c>
      <c r="L333" s="31">
        <f t="shared" si="101"/>
        <v>4550000</v>
      </c>
      <c r="M333" s="30">
        <f t="shared" si="91"/>
        <v>0</v>
      </c>
      <c r="N333" s="30">
        <f t="shared" si="92"/>
        <v>0</v>
      </c>
      <c r="O333" s="30">
        <f t="shared" si="93"/>
        <v>180000</v>
      </c>
      <c r="P333" s="30">
        <f t="shared" si="94"/>
        <v>0</v>
      </c>
      <c r="R333" s="30">
        <f t="shared" si="95"/>
        <v>426086.95652173914</v>
      </c>
      <c r="S333" s="30">
        <f t="shared" si="96"/>
        <v>426086.95652173914</v>
      </c>
      <c r="T333" s="30">
        <f t="shared" si="97"/>
        <v>0</v>
      </c>
      <c r="V333" s="30">
        <f t="shared" si="98"/>
        <v>0</v>
      </c>
      <c r="X333" s="30">
        <f t="shared" si="82"/>
        <v>0</v>
      </c>
      <c r="Z333" s="30">
        <f t="shared" si="99"/>
        <v>606086.95652173914</v>
      </c>
    </row>
    <row r="334" spans="2:26" x14ac:dyDescent="0.2">
      <c r="B334" s="34">
        <f t="shared" si="100"/>
        <v>43377</v>
      </c>
      <c r="C334" s="30" t="str">
        <f t="shared" si="83"/>
        <v>Thu</v>
      </c>
      <c r="D334" s="30">
        <f t="shared" si="84"/>
        <v>1</v>
      </c>
      <c r="E334" s="30">
        <f t="shared" si="85"/>
        <v>10</v>
      </c>
      <c r="F334" s="30">
        <f t="shared" si="86"/>
        <v>4</v>
      </c>
      <c r="G334" s="30">
        <f t="shared" si="87"/>
        <v>28</v>
      </c>
      <c r="H334" s="30">
        <f t="shared" si="88"/>
        <v>4</v>
      </c>
      <c r="I334" s="30">
        <f t="shared" si="89"/>
        <v>1</v>
      </c>
      <c r="J334" s="30">
        <f t="shared" si="90"/>
        <v>0</v>
      </c>
      <c r="L334" s="31">
        <f t="shared" si="101"/>
        <v>4900000</v>
      </c>
      <c r="M334" s="30">
        <f t="shared" si="91"/>
        <v>0</v>
      </c>
      <c r="N334" s="30">
        <f t="shared" si="92"/>
        <v>0</v>
      </c>
      <c r="O334" s="30">
        <f t="shared" si="93"/>
        <v>180000</v>
      </c>
      <c r="P334" s="30">
        <f t="shared" si="94"/>
        <v>0</v>
      </c>
      <c r="R334" s="30">
        <f t="shared" si="95"/>
        <v>426086.95652173914</v>
      </c>
      <c r="S334" s="30">
        <f t="shared" si="96"/>
        <v>426086.95652173914</v>
      </c>
      <c r="T334" s="30">
        <f t="shared" si="97"/>
        <v>0</v>
      </c>
      <c r="V334" s="30">
        <f t="shared" si="98"/>
        <v>0</v>
      </c>
      <c r="X334" s="30">
        <f t="shared" si="82"/>
        <v>0</v>
      </c>
      <c r="Z334" s="30">
        <f t="shared" si="99"/>
        <v>606086.95652173914</v>
      </c>
    </row>
    <row r="335" spans="2:26" x14ac:dyDescent="0.2">
      <c r="B335" s="34">
        <f t="shared" si="100"/>
        <v>43378</v>
      </c>
      <c r="C335" s="30" t="str">
        <f t="shared" si="83"/>
        <v>Fri</v>
      </c>
      <c r="D335" s="30">
        <f t="shared" si="84"/>
        <v>1</v>
      </c>
      <c r="E335" s="30">
        <f t="shared" si="85"/>
        <v>10</v>
      </c>
      <c r="F335" s="30">
        <f t="shared" si="86"/>
        <v>5</v>
      </c>
      <c r="G335" s="30">
        <f t="shared" si="87"/>
        <v>27</v>
      </c>
      <c r="H335" s="30">
        <f t="shared" si="88"/>
        <v>5</v>
      </c>
      <c r="I335" s="30">
        <f t="shared" si="89"/>
        <v>1</v>
      </c>
      <c r="J335" s="30">
        <f t="shared" si="90"/>
        <v>1903000</v>
      </c>
      <c r="L335" s="31">
        <f t="shared" si="101"/>
        <v>5250000</v>
      </c>
      <c r="M335" s="30">
        <f t="shared" si="91"/>
        <v>0</v>
      </c>
      <c r="N335" s="30">
        <f t="shared" si="92"/>
        <v>0</v>
      </c>
      <c r="O335" s="30">
        <f t="shared" si="93"/>
        <v>180000</v>
      </c>
      <c r="P335" s="30">
        <f t="shared" si="94"/>
        <v>0</v>
      </c>
      <c r="R335" s="30">
        <f t="shared" si="95"/>
        <v>426086.95652173914</v>
      </c>
      <c r="S335" s="30">
        <f t="shared" si="96"/>
        <v>426086.95652173914</v>
      </c>
      <c r="T335" s="30">
        <f t="shared" si="97"/>
        <v>5340000</v>
      </c>
      <c r="V335" s="30">
        <f t="shared" si="98"/>
        <v>0</v>
      </c>
      <c r="X335" s="30">
        <f t="shared" si="82"/>
        <v>0</v>
      </c>
      <c r="Z335" s="30">
        <f t="shared" si="99"/>
        <v>7849086.9565217393</v>
      </c>
    </row>
    <row r="336" spans="2:26" x14ac:dyDescent="0.2">
      <c r="B336" s="34">
        <f t="shared" si="100"/>
        <v>43379</v>
      </c>
      <c r="C336" s="30" t="str">
        <f t="shared" si="83"/>
        <v>Sat</v>
      </c>
      <c r="D336" s="30">
        <f t="shared" si="84"/>
        <v>0</v>
      </c>
      <c r="E336" s="30">
        <f t="shared" si="85"/>
        <v>10</v>
      </c>
      <c r="F336" s="30">
        <f t="shared" si="86"/>
        <v>6</v>
      </c>
      <c r="G336" s="30">
        <f t="shared" si="87"/>
        <v>26</v>
      </c>
      <c r="H336" s="30">
        <f t="shared" si="88"/>
        <v>5</v>
      </c>
      <c r="I336" s="30">
        <f t="shared" si="89"/>
        <v>1</v>
      </c>
      <c r="J336" s="30">
        <f t="shared" si="90"/>
        <v>0</v>
      </c>
      <c r="L336" s="31">
        <f t="shared" si="101"/>
        <v>5600000</v>
      </c>
      <c r="M336" s="30">
        <f t="shared" si="91"/>
        <v>0</v>
      </c>
      <c r="N336" s="30">
        <f t="shared" si="92"/>
        <v>180000</v>
      </c>
      <c r="O336" s="30">
        <f t="shared" si="93"/>
        <v>0</v>
      </c>
      <c r="P336" s="30">
        <f t="shared" si="94"/>
        <v>0</v>
      </c>
      <c r="R336" s="30">
        <f t="shared" si="95"/>
        <v>426086.95652173914</v>
      </c>
      <c r="S336" s="30">
        <f t="shared" si="96"/>
        <v>0</v>
      </c>
      <c r="T336" s="30">
        <f t="shared" si="97"/>
        <v>0</v>
      </c>
      <c r="V336" s="30">
        <f t="shared" si="98"/>
        <v>0</v>
      </c>
      <c r="X336" s="30">
        <f t="shared" si="82"/>
        <v>0</v>
      </c>
      <c r="Z336" s="30">
        <f t="shared" si="99"/>
        <v>0</v>
      </c>
    </row>
    <row r="337" spans="2:26" x14ac:dyDescent="0.2">
      <c r="B337" s="34">
        <f t="shared" si="100"/>
        <v>43380</v>
      </c>
      <c r="C337" s="30" t="str">
        <f t="shared" si="83"/>
        <v>Sun</v>
      </c>
      <c r="D337" s="30">
        <f t="shared" si="84"/>
        <v>0</v>
      </c>
      <c r="E337" s="30">
        <f t="shared" si="85"/>
        <v>10</v>
      </c>
      <c r="F337" s="30">
        <f t="shared" si="86"/>
        <v>7</v>
      </c>
      <c r="G337" s="30">
        <f t="shared" si="87"/>
        <v>25</v>
      </c>
      <c r="H337" s="30">
        <f t="shared" si="88"/>
        <v>5</v>
      </c>
      <c r="I337" s="30">
        <f t="shared" si="89"/>
        <v>1</v>
      </c>
      <c r="J337" s="30">
        <f t="shared" si="90"/>
        <v>0</v>
      </c>
      <c r="L337" s="31">
        <f t="shared" si="101"/>
        <v>5950000</v>
      </c>
      <c r="M337" s="30">
        <f t="shared" si="91"/>
        <v>0</v>
      </c>
      <c r="N337" s="30">
        <f t="shared" si="92"/>
        <v>360000</v>
      </c>
      <c r="O337" s="30">
        <f t="shared" si="93"/>
        <v>0</v>
      </c>
      <c r="P337" s="30">
        <f t="shared" si="94"/>
        <v>0</v>
      </c>
      <c r="R337" s="30">
        <f t="shared" si="95"/>
        <v>426086.95652173914</v>
      </c>
      <c r="S337" s="30">
        <f t="shared" si="96"/>
        <v>0</v>
      </c>
      <c r="T337" s="30">
        <f t="shared" si="97"/>
        <v>0</v>
      </c>
      <c r="V337" s="30">
        <f t="shared" si="98"/>
        <v>0</v>
      </c>
      <c r="X337" s="30">
        <f t="shared" si="82"/>
        <v>0</v>
      </c>
      <c r="Z337" s="30">
        <f t="shared" si="99"/>
        <v>0</v>
      </c>
    </row>
    <row r="338" spans="2:26" x14ac:dyDescent="0.2">
      <c r="B338" s="34">
        <f t="shared" si="100"/>
        <v>43381</v>
      </c>
      <c r="C338" s="30" t="str">
        <f t="shared" si="83"/>
        <v>Mon</v>
      </c>
      <c r="D338" s="30">
        <f t="shared" si="84"/>
        <v>1</v>
      </c>
      <c r="E338" s="30">
        <f t="shared" si="85"/>
        <v>10</v>
      </c>
      <c r="F338" s="30">
        <f t="shared" si="86"/>
        <v>8</v>
      </c>
      <c r="G338" s="30">
        <f t="shared" si="87"/>
        <v>24</v>
      </c>
      <c r="H338" s="30">
        <f t="shared" si="88"/>
        <v>6</v>
      </c>
      <c r="I338" s="30">
        <f t="shared" si="89"/>
        <v>1</v>
      </c>
      <c r="J338" s="30">
        <f t="shared" si="90"/>
        <v>0</v>
      </c>
      <c r="L338" s="31">
        <f t="shared" si="101"/>
        <v>6300000</v>
      </c>
      <c r="M338" s="30">
        <f t="shared" si="91"/>
        <v>0</v>
      </c>
      <c r="N338" s="30">
        <f t="shared" si="92"/>
        <v>0</v>
      </c>
      <c r="O338" s="30">
        <f t="shared" si="93"/>
        <v>540000</v>
      </c>
      <c r="P338" s="30">
        <f t="shared" si="94"/>
        <v>0</v>
      </c>
      <c r="R338" s="30">
        <f t="shared" si="95"/>
        <v>426086.95652173914</v>
      </c>
      <c r="S338" s="30">
        <f t="shared" si="96"/>
        <v>426086.95652173914</v>
      </c>
      <c r="T338" s="30">
        <f t="shared" si="97"/>
        <v>0</v>
      </c>
      <c r="V338" s="30">
        <f t="shared" si="98"/>
        <v>0</v>
      </c>
      <c r="X338" s="30">
        <f t="shared" si="82"/>
        <v>0</v>
      </c>
      <c r="Z338" s="30">
        <f t="shared" si="99"/>
        <v>966086.95652173914</v>
      </c>
    </row>
    <row r="339" spans="2:26" x14ac:dyDescent="0.2">
      <c r="B339" s="34">
        <f t="shared" si="100"/>
        <v>43382</v>
      </c>
      <c r="C339" s="30" t="str">
        <f t="shared" si="83"/>
        <v>Tue</v>
      </c>
      <c r="D339" s="30">
        <f t="shared" si="84"/>
        <v>1</v>
      </c>
      <c r="E339" s="30">
        <f t="shared" si="85"/>
        <v>10</v>
      </c>
      <c r="F339" s="30">
        <f t="shared" si="86"/>
        <v>9</v>
      </c>
      <c r="G339" s="30">
        <f t="shared" si="87"/>
        <v>23</v>
      </c>
      <c r="H339" s="30">
        <f t="shared" si="88"/>
        <v>7</v>
      </c>
      <c r="I339" s="30">
        <f t="shared" si="89"/>
        <v>1</v>
      </c>
      <c r="J339" s="30">
        <f t="shared" si="90"/>
        <v>0</v>
      </c>
      <c r="L339" s="31">
        <f t="shared" si="101"/>
        <v>6650000</v>
      </c>
      <c r="M339" s="30">
        <f t="shared" si="91"/>
        <v>0</v>
      </c>
      <c r="N339" s="30">
        <f t="shared" si="92"/>
        <v>0</v>
      </c>
      <c r="O339" s="30">
        <f t="shared" si="93"/>
        <v>180000</v>
      </c>
      <c r="P339" s="30">
        <f t="shared" si="94"/>
        <v>0</v>
      </c>
      <c r="R339" s="30">
        <f t="shared" si="95"/>
        <v>426086.95652173914</v>
      </c>
      <c r="S339" s="30">
        <f t="shared" si="96"/>
        <v>426086.95652173914</v>
      </c>
      <c r="T339" s="30">
        <f t="shared" si="97"/>
        <v>0</v>
      </c>
      <c r="V339" s="30">
        <f t="shared" si="98"/>
        <v>0</v>
      </c>
      <c r="X339" s="30">
        <f t="shared" si="82"/>
        <v>1790000</v>
      </c>
      <c r="Z339" s="30">
        <f t="shared" si="99"/>
        <v>2396086.9565217393</v>
      </c>
    </row>
    <row r="340" spans="2:26" x14ac:dyDescent="0.2">
      <c r="B340" s="34">
        <f t="shared" si="100"/>
        <v>43383</v>
      </c>
      <c r="C340" s="30" t="str">
        <f t="shared" si="83"/>
        <v>Wed</v>
      </c>
      <c r="D340" s="30">
        <f t="shared" si="84"/>
        <v>1</v>
      </c>
      <c r="E340" s="30">
        <f t="shared" si="85"/>
        <v>10</v>
      </c>
      <c r="F340" s="30">
        <f t="shared" si="86"/>
        <v>10</v>
      </c>
      <c r="G340" s="30">
        <f t="shared" si="87"/>
        <v>22</v>
      </c>
      <c r="H340" s="30">
        <f t="shared" si="88"/>
        <v>8</v>
      </c>
      <c r="I340" s="30">
        <f t="shared" si="89"/>
        <v>1</v>
      </c>
      <c r="J340" s="30">
        <f t="shared" si="90"/>
        <v>3633000</v>
      </c>
      <c r="L340" s="31">
        <f t="shared" si="101"/>
        <v>7000000</v>
      </c>
      <c r="M340" s="30">
        <f t="shared" si="91"/>
        <v>0</v>
      </c>
      <c r="N340" s="30">
        <f t="shared" si="92"/>
        <v>0</v>
      </c>
      <c r="O340" s="30">
        <f t="shared" si="93"/>
        <v>180000</v>
      </c>
      <c r="P340" s="30">
        <f t="shared" si="94"/>
        <v>0</v>
      </c>
      <c r="R340" s="30">
        <f t="shared" si="95"/>
        <v>426086.95652173914</v>
      </c>
      <c r="S340" s="30">
        <f t="shared" si="96"/>
        <v>426086.95652173914</v>
      </c>
      <c r="T340" s="30">
        <f t="shared" si="97"/>
        <v>0</v>
      </c>
      <c r="V340" s="30">
        <f t="shared" si="98"/>
        <v>0</v>
      </c>
      <c r="X340" s="30">
        <f t="shared" si="82"/>
        <v>0</v>
      </c>
      <c r="Z340" s="30">
        <f t="shared" si="99"/>
        <v>4239086.9565217393</v>
      </c>
    </row>
    <row r="341" spans="2:26" x14ac:dyDescent="0.2">
      <c r="B341" s="34">
        <f t="shared" si="100"/>
        <v>43384</v>
      </c>
      <c r="C341" s="30" t="str">
        <f t="shared" si="83"/>
        <v>Thu</v>
      </c>
      <c r="D341" s="30">
        <f t="shared" si="84"/>
        <v>1</v>
      </c>
      <c r="E341" s="30">
        <f t="shared" si="85"/>
        <v>10</v>
      </c>
      <c r="F341" s="30">
        <f t="shared" si="86"/>
        <v>11</v>
      </c>
      <c r="G341" s="30">
        <f t="shared" si="87"/>
        <v>21</v>
      </c>
      <c r="H341" s="30">
        <f t="shared" si="88"/>
        <v>9</v>
      </c>
      <c r="I341" s="30">
        <f t="shared" si="89"/>
        <v>2</v>
      </c>
      <c r="J341" s="30">
        <f t="shared" si="90"/>
        <v>0</v>
      </c>
      <c r="L341" s="31">
        <f t="shared" si="101"/>
        <v>7350000</v>
      </c>
      <c r="M341" s="30">
        <f t="shared" si="91"/>
        <v>0</v>
      </c>
      <c r="N341" s="30">
        <f t="shared" si="92"/>
        <v>0</v>
      </c>
      <c r="O341" s="30">
        <f t="shared" si="93"/>
        <v>180000</v>
      </c>
      <c r="P341" s="30">
        <f t="shared" si="94"/>
        <v>0</v>
      </c>
      <c r="R341" s="30">
        <f t="shared" si="95"/>
        <v>426086.95652173914</v>
      </c>
      <c r="S341" s="30">
        <f t="shared" si="96"/>
        <v>426086.95652173914</v>
      </c>
      <c r="T341" s="30">
        <f t="shared" si="97"/>
        <v>0</v>
      </c>
      <c r="V341" s="30">
        <f t="shared" si="98"/>
        <v>0</v>
      </c>
      <c r="X341" s="30">
        <f t="shared" si="82"/>
        <v>0</v>
      </c>
      <c r="Z341" s="30">
        <f t="shared" si="99"/>
        <v>606086.95652173914</v>
      </c>
    </row>
    <row r="342" spans="2:26" x14ac:dyDescent="0.2">
      <c r="B342" s="34">
        <f t="shared" si="100"/>
        <v>43385</v>
      </c>
      <c r="C342" s="30" t="str">
        <f t="shared" si="83"/>
        <v>Fri</v>
      </c>
      <c r="D342" s="30">
        <f t="shared" si="84"/>
        <v>1</v>
      </c>
      <c r="E342" s="30">
        <f t="shared" si="85"/>
        <v>10</v>
      </c>
      <c r="F342" s="30">
        <f t="shared" si="86"/>
        <v>12</v>
      </c>
      <c r="G342" s="30">
        <f t="shared" si="87"/>
        <v>20</v>
      </c>
      <c r="H342" s="30">
        <f t="shared" si="88"/>
        <v>10</v>
      </c>
      <c r="I342" s="30">
        <f t="shared" si="89"/>
        <v>2</v>
      </c>
      <c r="J342" s="30">
        <f t="shared" si="90"/>
        <v>0</v>
      </c>
      <c r="L342" s="31">
        <f t="shared" si="101"/>
        <v>7700000</v>
      </c>
      <c r="M342" s="30">
        <f t="shared" si="91"/>
        <v>0</v>
      </c>
      <c r="N342" s="30">
        <f t="shared" si="92"/>
        <v>0</v>
      </c>
      <c r="O342" s="30">
        <f t="shared" si="93"/>
        <v>180000</v>
      </c>
      <c r="P342" s="30">
        <f t="shared" si="94"/>
        <v>0</v>
      </c>
      <c r="R342" s="30">
        <f t="shared" si="95"/>
        <v>426086.95652173914</v>
      </c>
      <c r="S342" s="30">
        <f t="shared" si="96"/>
        <v>426086.95652173914</v>
      </c>
      <c r="T342" s="30">
        <f t="shared" si="97"/>
        <v>5340000</v>
      </c>
      <c r="V342" s="30">
        <f t="shared" si="98"/>
        <v>0</v>
      </c>
      <c r="X342" s="30">
        <f t="shared" si="82"/>
        <v>0</v>
      </c>
      <c r="Z342" s="30">
        <f t="shared" si="99"/>
        <v>5946086.9565217393</v>
      </c>
    </row>
    <row r="343" spans="2:26" x14ac:dyDescent="0.2">
      <c r="B343" s="34">
        <f t="shared" si="100"/>
        <v>43386</v>
      </c>
      <c r="C343" s="30" t="str">
        <f t="shared" si="83"/>
        <v>Sat</v>
      </c>
      <c r="D343" s="30">
        <f t="shared" si="84"/>
        <v>0</v>
      </c>
      <c r="E343" s="30">
        <f t="shared" si="85"/>
        <v>10</v>
      </c>
      <c r="F343" s="30">
        <f t="shared" si="86"/>
        <v>13</v>
      </c>
      <c r="G343" s="30">
        <f t="shared" si="87"/>
        <v>19</v>
      </c>
      <c r="H343" s="30">
        <f t="shared" si="88"/>
        <v>10</v>
      </c>
      <c r="I343" s="30">
        <f t="shared" si="89"/>
        <v>2</v>
      </c>
      <c r="J343" s="30">
        <f t="shared" si="90"/>
        <v>0</v>
      </c>
      <c r="L343" s="31">
        <f t="shared" si="101"/>
        <v>8050000</v>
      </c>
      <c r="M343" s="30">
        <f t="shared" si="91"/>
        <v>0</v>
      </c>
      <c r="N343" s="30">
        <f t="shared" si="92"/>
        <v>180000</v>
      </c>
      <c r="O343" s="30">
        <f t="shared" si="93"/>
        <v>0</v>
      </c>
      <c r="P343" s="30">
        <f t="shared" si="94"/>
        <v>0</v>
      </c>
      <c r="R343" s="30">
        <f t="shared" si="95"/>
        <v>426086.95652173914</v>
      </c>
      <c r="S343" s="30">
        <f t="shared" si="96"/>
        <v>0</v>
      </c>
      <c r="T343" s="30">
        <f t="shared" si="97"/>
        <v>0</v>
      </c>
      <c r="V343" s="30">
        <f t="shared" si="98"/>
        <v>0</v>
      </c>
      <c r="X343" s="30">
        <f t="shared" si="82"/>
        <v>0</v>
      </c>
      <c r="Z343" s="30">
        <f t="shared" si="99"/>
        <v>0</v>
      </c>
    </row>
    <row r="344" spans="2:26" x14ac:dyDescent="0.2">
      <c r="B344" s="34">
        <f t="shared" si="100"/>
        <v>43387</v>
      </c>
      <c r="C344" s="30" t="str">
        <f t="shared" si="83"/>
        <v>Sun</v>
      </c>
      <c r="D344" s="30">
        <f t="shared" si="84"/>
        <v>0</v>
      </c>
      <c r="E344" s="30">
        <f t="shared" si="85"/>
        <v>10</v>
      </c>
      <c r="F344" s="30">
        <f t="shared" si="86"/>
        <v>14</v>
      </c>
      <c r="G344" s="30">
        <f t="shared" si="87"/>
        <v>18</v>
      </c>
      <c r="H344" s="30">
        <f t="shared" si="88"/>
        <v>10</v>
      </c>
      <c r="I344" s="30">
        <f t="shared" si="89"/>
        <v>2</v>
      </c>
      <c r="J344" s="30">
        <f t="shared" si="90"/>
        <v>0</v>
      </c>
      <c r="L344" s="31">
        <f t="shared" si="101"/>
        <v>8400000</v>
      </c>
      <c r="M344" s="30">
        <f t="shared" si="91"/>
        <v>0</v>
      </c>
      <c r="N344" s="30">
        <f t="shared" si="92"/>
        <v>360000</v>
      </c>
      <c r="O344" s="30">
        <f t="shared" si="93"/>
        <v>0</v>
      </c>
      <c r="P344" s="30">
        <f t="shared" si="94"/>
        <v>0</v>
      </c>
      <c r="R344" s="30">
        <f t="shared" si="95"/>
        <v>426086.95652173914</v>
      </c>
      <c r="S344" s="30">
        <f t="shared" si="96"/>
        <v>0</v>
      </c>
      <c r="T344" s="30">
        <f t="shared" si="97"/>
        <v>0</v>
      </c>
      <c r="V344" s="30">
        <f t="shared" si="98"/>
        <v>0</v>
      </c>
      <c r="X344" s="30">
        <f t="shared" si="82"/>
        <v>0</v>
      </c>
      <c r="Z344" s="30">
        <f t="shared" si="99"/>
        <v>0</v>
      </c>
    </row>
    <row r="345" spans="2:26" x14ac:dyDescent="0.2">
      <c r="B345" s="34">
        <f t="shared" si="100"/>
        <v>43388</v>
      </c>
      <c r="C345" s="30" t="str">
        <f t="shared" si="83"/>
        <v>Mon</v>
      </c>
      <c r="D345" s="30">
        <f t="shared" si="84"/>
        <v>1</v>
      </c>
      <c r="E345" s="30">
        <f t="shared" si="85"/>
        <v>10</v>
      </c>
      <c r="F345" s="30">
        <f t="shared" si="86"/>
        <v>15</v>
      </c>
      <c r="G345" s="30">
        <f t="shared" si="87"/>
        <v>17</v>
      </c>
      <c r="H345" s="30">
        <f t="shared" si="88"/>
        <v>11</v>
      </c>
      <c r="I345" s="30">
        <f t="shared" si="89"/>
        <v>2</v>
      </c>
      <c r="J345" s="30">
        <f t="shared" si="90"/>
        <v>0</v>
      </c>
      <c r="L345" s="31">
        <f t="shared" si="101"/>
        <v>8750000</v>
      </c>
      <c r="M345" s="30">
        <f t="shared" si="91"/>
        <v>0</v>
      </c>
      <c r="N345" s="30">
        <f t="shared" si="92"/>
        <v>0</v>
      </c>
      <c r="O345" s="30">
        <f t="shared" si="93"/>
        <v>540000</v>
      </c>
      <c r="P345" s="30">
        <f t="shared" si="94"/>
        <v>7130000</v>
      </c>
      <c r="R345" s="30">
        <f t="shared" si="95"/>
        <v>426086.95652173914</v>
      </c>
      <c r="S345" s="30">
        <f t="shared" si="96"/>
        <v>426086.95652173914</v>
      </c>
      <c r="T345" s="30">
        <f t="shared" si="97"/>
        <v>0</v>
      </c>
      <c r="V345" s="30">
        <f t="shared" si="98"/>
        <v>0</v>
      </c>
      <c r="X345" s="30">
        <f t="shared" si="82"/>
        <v>0</v>
      </c>
      <c r="Z345" s="30">
        <f t="shared" si="99"/>
        <v>8096086.9565217393</v>
      </c>
    </row>
    <row r="346" spans="2:26" x14ac:dyDescent="0.2">
      <c r="B346" s="34">
        <f t="shared" si="100"/>
        <v>43389</v>
      </c>
      <c r="C346" s="30" t="str">
        <f t="shared" si="83"/>
        <v>Tue</v>
      </c>
      <c r="D346" s="30">
        <f t="shared" si="84"/>
        <v>1</v>
      </c>
      <c r="E346" s="30">
        <f t="shared" si="85"/>
        <v>10</v>
      </c>
      <c r="F346" s="30">
        <f t="shared" si="86"/>
        <v>16</v>
      </c>
      <c r="G346" s="30">
        <f t="shared" si="87"/>
        <v>16</v>
      </c>
      <c r="H346" s="30">
        <f t="shared" si="88"/>
        <v>12</v>
      </c>
      <c r="I346" s="30">
        <f t="shared" si="89"/>
        <v>2</v>
      </c>
      <c r="J346" s="30">
        <f t="shared" si="90"/>
        <v>0</v>
      </c>
      <c r="L346" s="31">
        <f t="shared" si="101"/>
        <v>9100000</v>
      </c>
      <c r="M346" s="30">
        <f t="shared" si="91"/>
        <v>0</v>
      </c>
      <c r="N346" s="30">
        <f t="shared" si="92"/>
        <v>0</v>
      </c>
      <c r="O346" s="30">
        <f t="shared" si="93"/>
        <v>180000</v>
      </c>
      <c r="P346" s="30">
        <f t="shared" si="94"/>
        <v>0</v>
      </c>
      <c r="R346" s="30">
        <f t="shared" si="95"/>
        <v>426086.95652173914</v>
      </c>
      <c r="S346" s="30">
        <f t="shared" si="96"/>
        <v>426086.95652173914</v>
      </c>
      <c r="T346" s="30">
        <f t="shared" si="97"/>
        <v>0</v>
      </c>
      <c r="V346" s="30">
        <f t="shared" si="98"/>
        <v>0</v>
      </c>
      <c r="X346" s="30">
        <f t="shared" si="82"/>
        <v>0</v>
      </c>
      <c r="Z346" s="30">
        <f t="shared" si="99"/>
        <v>606086.95652173914</v>
      </c>
    </row>
    <row r="347" spans="2:26" x14ac:dyDescent="0.2">
      <c r="B347" s="34">
        <f t="shared" si="100"/>
        <v>43390</v>
      </c>
      <c r="C347" s="30" t="str">
        <f t="shared" si="83"/>
        <v>Wed</v>
      </c>
      <c r="D347" s="30">
        <f t="shared" si="84"/>
        <v>1</v>
      </c>
      <c r="E347" s="30">
        <f t="shared" si="85"/>
        <v>10</v>
      </c>
      <c r="F347" s="30">
        <f t="shared" si="86"/>
        <v>17</v>
      </c>
      <c r="G347" s="30">
        <f t="shared" si="87"/>
        <v>15</v>
      </c>
      <c r="H347" s="30">
        <f t="shared" si="88"/>
        <v>13</v>
      </c>
      <c r="I347" s="30">
        <f t="shared" si="89"/>
        <v>2</v>
      </c>
      <c r="J347" s="30">
        <f t="shared" si="90"/>
        <v>0</v>
      </c>
      <c r="L347" s="31">
        <f t="shared" si="101"/>
        <v>9450000</v>
      </c>
      <c r="M347" s="30">
        <f t="shared" si="91"/>
        <v>0</v>
      </c>
      <c r="N347" s="30">
        <f t="shared" si="92"/>
        <v>0</v>
      </c>
      <c r="O347" s="30">
        <f t="shared" si="93"/>
        <v>180000</v>
      </c>
      <c r="P347" s="30">
        <f t="shared" si="94"/>
        <v>0</v>
      </c>
      <c r="R347" s="30">
        <f t="shared" si="95"/>
        <v>426086.95652173914</v>
      </c>
      <c r="S347" s="30">
        <f t="shared" si="96"/>
        <v>426086.95652173914</v>
      </c>
      <c r="T347" s="30">
        <f t="shared" si="97"/>
        <v>0</v>
      </c>
      <c r="V347" s="30">
        <f t="shared" si="98"/>
        <v>0</v>
      </c>
      <c r="X347" s="30">
        <f t="shared" ref="X347:X410" si="102">IF(OR(
(C348=$Y$16)*(F348&lt;=10),
(C347=$Y$16)*(F347&gt;10)*(G347&gt;10),
(C346=$Y$16)*(G346&lt;=10)
),$Y$14,0)</f>
        <v>1790000</v>
      </c>
      <c r="Z347" s="30">
        <f t="shared" si="99"/>
        <v>2396086.9565217393</v>
      </c>
    </row>
    <row r="348" spans="2:26" x14ac:dyDescent="0.2">
      <c r="B348" s="34">
        <f t="shared" si="100"/>
        <v>43391</v>
      </c>
      <c r="C348" s="30" t="str">
        <f t="shared" ref="C348:C411" si="103">TEXT(B348,"ddd")</f>
        <v>Thu</v>
      </c>
      <c r="D348" s="30">
        <f t="shared" ref="D348:D411" si="104">1-(C348="Sat")-(C348="Sun")</f>
        <v>1</v>
      </c>
      <c r="E348" s="30">
        <f t="shared" ref="E348:E411" si="105">MONTH(B348)</f>
        <v>10</v>
      </c>
      <c r="F348" s="30">
        <f t="shared" ref="F348:F411" si="106">DAY(B348)</f>
        <v>18</v>
      </c>
      <c r="G348" s="30">
        <f t="shared" ref="G348:G411" si="107">IF(E348=E347,G347-1,EOMONTH(B348,0)-B348+1)</f>
        <v>14</v>
      </c>
      <c r="H348" s="30">
        <f t="shared" ref="H348:H411" si="108">D348+IF(E348=E347,H347)</f>
        <v>14</v>
      </c>
      <c r="I348" s="30">
        <f t="shared" ref="I348:I411" si="109">(C348="Thu")+IF(E348=E347,I347,0)</f>
        <v>3</v>
      </c>
      <c r="J348" s="30">
        <f t="shared" ref="J348:J411" si="110">$K$14*SUMIFS($K$17:$K$20,$J$17:$J$20,$F348)</f>
        <v>7093000</v>
      </c>
      <c r="L348" s="31">
        <f t="shared" si="101"/>
        <v>0</v>
      </c>
      <c r="M348" s="30">
        <f t="shared" ref="M348:M411" si="111">IF(L348=0,L347+M$14,0)</f>
        <v>9800000</v>
      </c>
      <c r="N348" s="30">
        <f t="shared" ref="N348:N411" si="112">IF(D348,0,SUM(N347,$O$14))</f>
        <v>0</v>
      </c>
      <c r="O348" s="30">
        <f t="shared" ref="O348:O411" si="113">IF(D348,SUM(O$14,N347),0)</f>
        <v>180000</v>
      </c>
      <c r="P348" s="30">
        <f t="shared" ref="P348:P411" si="114">IF(F348=15,$Q$14*(EOMONTH(B348,0)-EOMONTH(B348,-1)),0)</f>
        <v>0</v>
      </c>
      <c r="R348" s="30">
        <f t="shared" ref="R348:R411" si="115">IF(E348=E347,R347,$S$14*COUNTIFS($B$27:$B$458,"&gt;="&amp;$B348,$B$27:$B$458,"&lt;="&amp;EOMONTH(B348,0),$C$27:$C$458,$S$15)/SUMIFS($D$27:$D$458,$B$27:$B$458,"&gt;="&amp;$B348,$B$27:$B$458,"&lt;="&amp;EOMONTH(B348,0)))</f>
        <v>426086.95652173914</v>
      </c>
      <c r="S348" s="30">
        <f t="shared" ref="S348:S411" si="116">R348*D348</f>
        <v>426086.95652173914</v>
      </c>
      <c r="T348" s="30">
        <f t="shared" ref="T348:T411" si="117">IF(OR((C348="Fri")*(2-ISERROR(MATCH(F348+1,$T$18:$T$20,0))-ISERROR(MATCH(F348+2,$T$18:$T$20,0))),
(1-ISERROR(MATCH(F348,$T$18:$T$20,0)))*D348),$U$14,0)</f>
        <v>0</v>
      </c>
      <c r="V348" s="30">
        <f t="shared" ref="V348:V411" si="118">IF(MOD(E348,2)=0,H348=1,H348=3)*$W$14*D348</f>
        <v>0</v>
      </c>
      <c r="X348" s="30">
        <f t="shared" si="102"/>
        <v>0</v>
      </c>
      <c r="Z348" s="30">
        <f t="shared" ref="Z348:Z411" si="119">SUMIFS(J348:Y348,$J$26:$Y$26,"Payment")</f>
        <v>17499086.956521738</v>
      </c>
    </row>
    <row r="349" spans="2:26" x14ac:dyDescent="0.2">
      <c r="B349" s="34">
        <f t="shared" ref="B349:B412" si="120">+B348+1</f>
        <v>43392</v>
      </c>
      <c r="C349" s="30" t="str">
        <f t="shared" si="103"/>
        <v>Fri</v>
      </c>
      <c r="D349" s="30">
        <f t="shared" si="104"/>
        <v>1</v>
      </c>
      <c r="E349" s="30">
        <f t="shared" si="105"/>
        <v>10</v>
      </c>
      <c r="F349" s="30">
        <f t="shared" si="106"/>
        <v>19</v>
      </c>
      <c r="G349" s="30">
        <f t="shared" si="107"/>
        <v>13</v>
      </c>
      <c r="H349" s="30">
        <f t="shared" si="108"/>
        <v>15</v>
      </c>
      <c r="I349" s="30">
        <f t="shared" si="109"/>
        <v>3</v>
      </c>
      <c r="J349" s="30">
        <f t="shared" si="110"/>
        <v>0</v>
      </c>
      <c r="L349" s="31">
        <f t="shared" si="101"/>
        <v>350000</v>
      </c>
      <c r="M349" s="30">
        <f t="shared" si="111"/>
        <v>0</v>
      </c>
      <c r="N349" s="30">
        <f t="shared" si="112"/>
        <v>0</v>
      </c>
      <c r="O349" s="30">
        <f t="shared" si="113"/>
        <v>180000</v>
      </c>
      <c r="P349" s="30">
        <f t="shared" si="114"/>
        <v>0</v>
      </c>
      <c r="R349" s="30">
        <f t="shared" si="115"/>
        <v>426086.95652173914</v>
      </c>
      <c r="S349" s="30">
        <f t="shared" si="116"/>
        <v>426086.95652173914</v>
      </c>
      <c r="T349" s="30">
        <f t="shared" si="117"/>
        <v>5340000</v>
      </c>
      <c r="V349" s="30">
        <f t="shared" si="118"/>
        <v>0</v>
      </c>
      <c r="X349" s="30">
        <f t="shared" si="102"/>
        <v>0</v>
      </c>
      <c r="Z349" s="30">
        <f t="shared" si="119"/>
        <v>5946086.9565217393</v>
      </c>
    </row>
    <row r="350" spans="2:26" x14ac:dyDescent="0.2">
      <c r="B350" s="34">
        <f t="shared" si="120"/>
        <v>43393</v>
      </c>
      <c r="C350" s="30" t="str">
        <f t="shared" si="103"/>
        <v>Sat</v>
      </c>
      <c r="D350" s="30">
        <f t="shared" si="104"/>
        <v>0</v>
      </c>
      <c r="E350" s="30">
        <f t="shared" si="105"/>
        <v>10</v>
      </c>
      <c r="F350" s="30">
        <f t="shared" si="106"/>
        <v>20</v>
      </c>
      <c r="G350" s="30">
        <f t="shared" si="107"/>
        <v>12</v>
      </c>
      <c r="H350" s="30">
        <f t="shared" si="108"/>
        <v>15</v>
      </c>
      <c r="I350" s="30">
        <f t="shared" si="109"/>
        <v>3</v>
      </c>
      <c r="J350" s="30">
        <f t="shared" si="110"/>
        <v>0</v>
      </c>
      <c r="L350" s="31">
        <f t="shared" si="101"/>
        <v>700000</v>
      </c>
      <c r="M350" s="30">
        <f t="shared" si="111"/>
        <v>0</v>
      </c>
      <c r="N350" s="30">
        <f t="shared" si="112"/>
        <v>180000</v>
      </c>
      <c r="O350" s="30">
        <f t="shared" si="113"/>
        <v>0</v>
      </c>
      <c r="P350" s="30">
        <f t="shared" si="114"/>
        <v>0</v>
      </c>
      <c r="R350" s="30">
        <f t="shared" si="115"/>
        <v>426086.95652173914</v>
      </c>
      <c r="S350" s="30">
        <f t="shared" si="116"/>
        <v>0</v>
      </c>
      <c r="T350" s="30">
        <f t="shared" si="117"/>
        <v>0</v>
      </c>
      <c r="V350" s="30">
        <f t="shared" si="118"/>
        <v>0</v>
      </c>
      <c r="X350" s="30">
        <f t="shared" si="102"/>
        <v>0</v>
      </c>
      <c r="Z350" s="30">
        <f t="shared" si="119"/>
        <v>0</v>
      </c>
    </row>
    <row r="351" spans="2:26" x14ac:dyDescent="0.2">
      <c r="B351" s="34">
        <f t="shared" si="120"/>
        <v>43394</v>
      </c>
      <c r="C351" s="30" t="str">
        <f t="shared" si="103"/>
        <v>Sun</v>
      </c>
      <c r="D351" s="30">
        <f t="shared" si="104"/>
        <v>0</v>
      </c>
      <c r="E351" s="30">
        <f t="shared" si="105"/>
        <v>10</v>
      </c>
      <c r="F351" s="30">
        <f t="shared" si="106"/>
        <v>21</v>
      </c>
      <c r="G351" s="30">
        <f t="shared" si="107"/>
        <v>11</v>
      </c>
      <c r="H351" s="30">
        <f t="shared" si="108"/>
        <v>15</v>
      </c>
      <c r="I351" s="30">
        <f t="shared" si="109"/>
        <v>3</v>
      </c>
      <c r="J351" s="30">
        <f t="shared" si="110"/>
        <v>0</v>
      </c>
      <c r="L351" s="31">
        <f t="shared" si="101"/>
        <v>1050000</v>
      </c>
      <c r="M351" s="30">
        <f t="shared" si="111"/>
        <v>0</v>
      </c>
      <c r="N351" s="30">
        <f t="shared" si="112"/>
        <v>360000</v>
      </c>
      <c r="O351" s="30">
        <f t="shared" si="113"/>
        <v>0</v>
      </c>
      <c r="P351" s="30">
        <f t="shared" si="114"/>
        <v>0</v>
      </c>
      <c r="R351" s="30">
        <f t="shared" si="115"/>
        <v>426086.95652173914</v>
      </c>
      <c r="S351" s="30">
        <f t="shared" si="116"/>
        <v>0</v>
      </c>
      <c r="T351" s="30">
        <f t="shared" si="117"/>
        <v>0</v>
      </c>
      <c r="V351" s="30">
        <f t="shared" si="118"/>
        <v>0</v>
      </c>
      <c r="X351" s="30">
        <f t="shared" si="102"/>
        <v>0</v>
      </c>
      <c r="Z351" s="30">
        <f t="shared" si="119"/>
        <v>0</v>
      </c>
    </row>
    <row r="352" spans="2:26" x14ac:dyDescent="0.2">
      <c r="B352" s="34">
        <f t="shared" si="120"/>
        <v>43395</v>
      </c>
      <c r="C352" s="30" t="str">
        <f t="shared" si="103"/>
        <v>Mon</v>
      </c>
      <c r="D352" s="30">
        <f t="shared" si="104"/>
        <v>1</v>
      </c>
      <c r="E352" s="30">
        <f t="shared" si="105"/>
        <v>10</v>
      </c>
      <c r="F352" s="30">
        <f t="shared" si="106"/>
        <v>22</v>
      </c>
      <c r="G352" s="30">
        <f t="shared" si="107"/>
        <v>10</v>
      </c>
      <c r="H352" s="30">
        <f t="shared" si="108"/>
        <v>16</v>
      </c>
      <c r="I352" s="30">
        <f t="shared" si="109"/>
        <v>3</v>
      </c>
      <c r="J352" s="30">
        <f t="shared" si="110"/>
        <v>0</v>
      </c>
      <c r="L352" s="31">
        <f t="shared" si="101"/>
        <v>1400000</v>
      </c>
      <c r="M352" s="30">
        <f t="shared" si="111"/>
        <v>0</v>
      </c>
      <c r="N352" s="30">
        <f t="shared" si="112"/>
        <v>0</v>
      </c>
      <c r="O352" s="30">
        <f t="shared" si="113"/>
        <v>540000</v>
      </c>
      <c r="P352" s="30">
        <f t="shared" si="114"/>
        <v>0</v>
      </c>
      <c r="R352" s="30">
        <f t="shared" si="115"/>
        <v>426086.95652173914</v>
      </c>
      <c r="S352" s="30">
        <f t="shared" si="116"/>
        <v>426086.95652173914</v>
      </c>
      <c r="T352" s="30">
        <f t="shared" si="117"/>
        <v>0</v>
      </c>
      <c r="V352" s="30">
        <f t="shared" si="118"/>
        <v>0</v>
      </c>
      <c r="X352" s="30">
        <f t="shared" si="102"/>
        <v>0</v>
      </c>
      <c r="Z352" s="30">
        <f t="shared" si="119"/>
        <v>966086.95652173914</v>
      </c>
    </row>
    <row r="353" spans="2:26" x14ac:dyDescent="0.2">
      <c r="B353" s="34">
        <f t="shared" si="120"/>
        <v>43396</v>
      </c>
      <c r="C353" s="30" t="str">
        <f t="shared" si="103"/>
        <v>Tue</v>
      </c>
      <c r="D353" s="30">
        <f t="shared" si="104"/>
        <v>1</v>
      </c>
      <c r="E353" s="30">
        <f t="shared" si="105"/>
        <v>10</v>
      </c>
      <c r="F353" s="30">
        <f t="shared" si="106"/>
        <v>23</v>
      </c>
      <c r="G353" s="30">
        <f t="shared" si="107"/>
        <v>9</v>
      </c>
      <c r="H353" s="30">
        <f t="shared" si="108"/>
        <v>17</v>
      </c>
      <c r="I353" s="30">
        <f t="shared" si="109"/>
        <v>3</v>
      </c>
      <c r="J353" s="30">
        <f t="shared" si="110"/>
        <v>4671000</v>
      </c>
      <c r="L353" s="31">
        <f t="shared" si="101"/>
        <v>1750000</v>
      </c>
      <c r="M353" s="30">
        <f t="shared" si="111"/>
        <v>0</v>
      </c>
      <c r="N353" s="30">
        <f t="shared" si="112"/>
        <v>0</v>
      </c>
      <c r="O353" s="30">
        <f t="shared" si="113"/>
        <v>180000</v>
      </c>
      <c r="P353" s="30">
        <f t="shared" si="114"/>
        <v>0</v>
      </c>
      <c r="R353" s="30">
        <f t="shared" si="115"/>
        <v>426086.95652173914</v>
      </c>
      <c r="S353" s="30">
        <f t="shared" si="116"/>
        <v>426086.95652173914</v>
      </c>
      <c r="T353" s="30">
        <f t="shared" si="117"/>
        <v>0</v>
      </c>
      <c r="V353" s="30">
        <f t="shared" si="118"/>
        <v>0</v>
      </c>
      <c r="X353" s="30">
        <f t="shared" si="102"/>
        <v>0</v>
      </c>
      <c r="Z353" s="30">
        <f t="shared" si="119"/>
        <v>5277086.9565217393</v>
      </c>
    </row>
    <row r="354" spans="2:26" x14ac:dyDescent="0.2">
      <c r="B354" s="34">
        <f t="shared" si="120"/>
        <v>43397</v>
      </c>
      <c r="C354" s="30" t="str">
        <f t="shared" si="103"/>
        <v>Wed</v>
      </c>
      <c r="D354" s="30">
        <f t="shared" si="104"/>
        <v>1</v>
      </c>
      <c r="E354" s="30">
        <f t="shared" si="105"/>
        <v>10</v>
      </c>
      <c r="F354" s="30">
        <f t="shared" si="106"/>
        <v>24</v>
      </c>
      <c r="G354" s="30">
        <f t="shared" si="107"/>
        <v>8</v>
      </c>
      <c r="H354" s="30">
        <f t="shared" si="108"/>
        <v>18</v>
      </c>
      <c r="I354" s="30">
        <f t="shared" si="109"/>
        <v>3</v>
      </c>
      <c r="J354" s="30">
        <f t="shared" si="110"/>
        <v>0</v>
      </c>
      <c r="L354" s="31">
        <f t="shared" si="101"/>
        <v>2100000</v>
      </c>
      <c r="M354" s="30">
        <f t="shared" si="111"/>
        <v>0</v>
      </c>
      <c r="N354" s="30">
        <f t="shared" si="112"/>
        <v>0</v>
      </c>
      <c r="O354" s="30">
        <f t="shared" si="113"/>
        <v>180000</v>
      </c>
      <c r="P354" s="30">
        <f t="shared" si="114"/>
        <v>0</v>
      </c>
      <c r="R354" s="30">
        <f t="shared" si="115"/>
        <v>426086.95652173914</v>
      </c>
      <c r="S354" s="30">
        <f t="shared" si="116"/>
        <v>426086.95652173914</v>
      </c>
      <c r="T354" s="30">
        <f t="shared" si="117"/>
        <v>0</v>
      </c>
      <c r="V354" s="30">
        <f t="shared" si="118"/>
        <v>0</v>
      </c>
      <c r="X354" s="30">
        <f t="shared" si="102"/>
        <v>0</v>
      </c>
      <c r="Z354" s="30">
        <f t="shared" si="119"/>
        <v>606086.95652173914</v>
      </c>
    </row>
    <row r="355" spans="2:26" x14ac:dyDescent="0.2">
      <c r="B355" s="34">
        <f t="shared" si="120"/>
        <v>43398</v>
      </c>
      <c r="C355" s="30" t="str">
        <f t="shared" si="103"/>
        <v>Thu</v>
      </c>
      <c r="D355" s="30">
        <f t="shared" si="104"/>
        <v>1</v>
      </c>
      <c r="E355" s="30">
        <f t="shared" si="105"/>
        <v>10</v>
      </c>
      <c r="F355" s="30">
        <f t="shared" si="106"/>
        <v>25</v>
      </c>
      <c r="G355" s="30">
        <f t="shared" si="107"/>
        <v>7</v>
      </c>
      <c r="H355" s="30">
        <f t="shared" si="108"/>
        <v>19</v>
      </c>
      <c r="I355" s="30">
        <f t="shared" si="109"/>
        <v>4</v>
      </c>
      <c r="J355" s="30">
        <f t="shared" si="110"/>
        <v>0</v>
      </c>
      <c r="L355" s="31">
        <f t="shared" si="101"/>
        <v>2450000</v>
      </c>
      <c r="M355" s="30">
        <f t="shared" si="111"/>
        <v>0</v>
      </c>
      <c r="N355" s="30">
        <f t="shared" si="112"/>
        <v>0</v>
      </c>
      <c r="O355" s="30">
        <f t="shared" si="113"/>
        <v>180000</v>
      </c>
      <c r="P355" s="30">
        <f t="shared" si="114"/>
        <v>0</v>
      </c>
      <c r="R355" s="30">
        <f t="shared" si="115"/>
        <v>426086.95652173914</v>
      </c>
      <c r="S355" s="30">
        <f t="shared" si="116"/>
        <v>426086.95652173914</v>
      </c>
      <c r="T355" s="30">
        <f t="shared" si="117"/>
        <v>0</v>
      </c>
      <c r="V355" s="30">
        <f t="shared" si="118"/>
        <v>0</v>
      </c>
      <c r="X355" s="30">
        <f t="shared" si="102"/>
        <v>1790000</v>
      </c>
      <c r="Z355" s="30">
        <f t="shared" si="119"/>
        <v>2396086.9565217393</v>
      </c>
    </row>
    <row r="356" spans="2:26" x14ac:dyDescent="0.2">
      <c r="B356" s="34">
        <f t="shared" si="120"/>
        <v>43399</v>
      </c>
      <c r="C356" s="30" t="str">
        <f t="shared" si="103"/>
        <v>Fri</v>
      </c>
      <c r="D356" s="30">
        <f t="shared" si="104"/>
        <v>1</v>
      </c>
      <c r="E356" s="30">
        <f t="shared" si="105"/>
        <v>10</v>
      </c>
      <c r="F356" s="30">
        <f t="shared" si="106"/>
        <v>26</v>
      </c>
      <c r="G356" s="30">
        <f t="shared" si="107"/>
        <v>6</v>
      </c>
      <c r="H356" s="30">
        <f t="shared" si="108"/>
        <v>20</v>
      </c>
      <c r="I356" s="30">
        <f t="shared" si="109"/>
        <v>4</v>
      </c>
      <c r="J356" s="30">
        <f t="shared" si="110"/>
        <v>0</v>
      </c>
      <c r="L356" s="31">
        <f t="shared" si="101"/>
        <v>2800000</v>
      </c>
      <c r="M356" s="30">
        <f t="shared" si="111"/>
        <v>0</v>
      </c>
      <c r="N356" s="30">
        <f t="shared" si="112"/>
        <v>0</v>
      </c>
      <c r="O356" s="30">
        <f t="shared" si="113"/>
        <v>180000</v>
      </c>
      <c r="P356" s="30">
        <f t="shared" si="114"/>
        <v>0</v>
      </c>
      <c r="R356" s="30">
        <f t="shared" si="115"/>
        <v>426086.95652173914</v>
      </c>
      <c r="S356" s="30">
        <f t="shared" si="116"/>
        <v>426086.95652173914</v>
      </c>
      <c r="T356" s="30">
        <f t="shared" si="117"/>
        <v>0</v>
      </c>
      <c r="V356" s="30">
        <f t="shared" si="118"/>
        <v>0</v>
      </c>
      <c r="X356" s="30">
        <f t="shared" si="102"/>
        <v>0</v>
      </c>
      <c r="Z356" s="30">
        <f t="shared" si="119"/>
        <v>606086.95652173914</v>
      </c>
    </row>
    <row r="357" spans="2:26" x14ac:dyDescent="0.2">
      <c r="B357" s="34">
        <f t="shared" si="120"/>
        <v>43400</v>
      </c>
      <c r="C357" s="30" t="str">
        <f t="shared" si="103"/>
        <v>Sat</v>
      </c>
      <c r="D357" s="30">
        <f t="shared" si="104"/>
        <v>0</v>
      </c>
      <c r="E357" s="30">
        <f t="shared" si="105"/>
        <v>10</v>
      </c>
      <c r="F357" s="30">
        <f t="shared" si="106"/>
        <v>27</v>
      </c>
      <c r="G357" s="30">
        <f t="shared" si="107"/>
        <v>5</v>
      </c>
      <c r="H357" s="30">
        <f t="shared" si="108"/>
        <v>20</v>
      </c>
      <c r="I357" s="30">
        <f t="shared" si="109"/>
        <v>4</v>
      </c>
      <c r="J357" s="30">
        <f t="shared" si="110"/>
        <v>0</v>
      </c>
      <c r="L357" s="31">
        <f t="shared" si="101"/>
        <v>3150000</v>
      </c>
      <c r="M357" s="30">
        <f t="shared" si="111"/>
        <v>0</v>
      </c>
      <c r="N357" s="30">
        <f t="shared" si="112"/>
        <v>180000</v>
      </c>
      <c r="O357" s="30">
        <f t="shared" si="113"/>
        <v>0</v>
      </c>
      <c r="P357" s="30">
        <f t="shared" si="114"/>
        <v>0</v>
      </c>
      <c r="R357" s="30">
        <f t="shared" si="115"/>
        <v>426086.95652173914</v>
      </c>
      <c r="S357" s="30">
        <f t="shared" si="116"/>
        <v>0</v>
      </c>
      <c r="T357" s="30">
        <f t="shared" si="117"/>
        <v>0</v>
      </c>
      <c r="V357" s="30">
        <f t="shared" si="118"/>
        <v>0</v>
      </c>
      <c r="X357" s="30">
        <f t="shared" si="102"/>
        <v>0</v>
      </c>
      <c r="Z357" s="30">
        <f t="shared" si="119"/>
        <v>0</v>
      </c>
    </row>
    <row r="358" spans="2:26" x14ac:dyDescent="0.2">
      <c r="B358" s="34">
        <f t="shared" si="120"/>
        <v>43401</v>
      </c>
      <c r="C358" s="30" t="str">
        <f t="shared" si="103"/>
        <v>Sun</v>
      </c>
      <c r="D358" s="30">
        <f t="shared" si="104"/>
        <v>0</v>
      </c>
      <c r="E358" s="30">
        <f t="shared" si="105"/>
        <v>10</v>
      </c>
      <c r="F358" s="30">
        <f t="shared" si="106"/>
        <v>28</v>
      </c>
      <c r="G358" s="30">
        <f t="shared" si="107"/>
        <v>4</v>
      </c>
      <c r="H358" s="30">
        <f t="shared" si="108"/>
        <v>20</v>
      </c>
      <c r="I358" s="30">
        <f t="shared" si="109"/>
        <v>4</v>
      </c>
      <c r="J358" s="30">
        <f t="shared" si="110"/>
        <v>0</v>
      </c>
      <c r="L358" s="31">
        <f t="shared" si="101"/>
        <v>3500000</v>
      </c>
      <c r="M358" s="30">
        <f t="shared" si="111"/>
        <v>0</v>
      </c>
      <c r="N358" s="30">
        <f t="shared" si="112"/>
        <v>360000</v>
      </c>
      <c r="O358" s="30">
        <f t="shared" si="113"/>
        <v>0</v>
      </c>
      <c r="P358" s="30">
        <f t="shared" si="114"/>
        <v>0</v>
      </c>
      <c r="R358" s="30">
        <f t="shared" si="115"/>
        <v>426086.95652173914</v>
      </c>
      <c r="S358" s="30">
        <f t="shared" si="116"/>
        <v>0</v>
      </c>
      <c r="T358" s="30">
        <f t="shared" si="117"/>
        <v>0</v>
      </c>
      <c r="V358" s="30">
        <f t="shared" si="118"/>
        <v>0</v>
      </c>
      <c r="X358" s="30">
        <f t="shared" si="102"/>
        <v>0</v>
      </c>
      <c r="Z358" s="30">
        <f t="shared" si="119"/>
        <v>0</v>
      </c>
    </row>
    <row r="359" spans="2:26" x14ac:dyDescent="0.2">
      <c r="B359" s="34">
        <f t="shared" si="120"/>
        <v>43402</v>
      </c>
      <c r="C359" s="30" t="str">
        <f t="shared" si="103"/>
        <v>Mon</v>
      </c>
      <c r="D359" s="30">
        <f t="shared" si="104"/>
        <v>1</v>
      </c>
      <c r="E359" s="30">
        <f t="shared" si="105"/>
        <v>10</v>
      </c>
      <c r="F359" s="30">
        <f t="shared" si="106"/>
        <v>29</v>
      </c>
      <c r="G359" s="30">
        <f t="shared" si="107"/>
        <v>3</v>
      </c>
      <c r="H359" s="30">
        <f t="shared" si="108"/>
        <v>21</v>
      </c>
      <c r="I359" s="30">
        <f t="shared" si="109"/>
        <v>4</v>
      </c>
      <c r="J359" s="30">
        <f t="shared" si="110"/>
        <v>0</v>
      </c>
      <c r="L359" s="31">
        <f t="shared" si="101"/>
        <v>3850000</v>
      </c>
      <c r="M359" s="30">
        <f t="shared" si="111"/>
        <v>0</v>
      </c>
      <c r="N359" s="30">
        <f t="shared" si="112"/>
        <v>0</v>
      </c>
      <c r="O359" s="30">
        <f t="shared" si="113"/>
        <v>540000</v>
      </c>
      <c r="P359" s="30">
        <f t="shared" si="114"/>
        <v>0</v>
      </c>
      <c r="R359" s="30">
        <f t="shared" si="115"/>
        <v>426086.95652173914</v>
      </c>
      <c r="S359" s="30">
        <f t="shared" si="116"/>
        <v>426086.95652173914</v>
      </c>
      <c r="T359" s="30">
        <f t="shared" si="117"/>
        <v>0</v>
      </c>
      <c r="V359" s="30">
        <f t="shared" si="118"/>
        <v>0</v>
      </c>
      <c r="X359" s="30">
        <f t="shared" si="102"/>
        <v>0</v>
      </c>
      <c r="Z359" s="30">
        <f t="shared" si="119"/>
        <v>966086.95652173914</v>
      </c>
    </row>
    <row r="360" spans="2:26" x14ac:dyDescent="0.2">
      <c r="B360" s="34">
        <f t="shared" si="120"/>
        <v>43403</v>
      </c>
      <c r="C360" s="30" t="str">
        <f t="shared" si="103"/>
        <v>Tue</v>
      </c>
      <c r="D360" s="30">
        <f t="shared" si="104"/>
        <v>1</v>
      </c>
      <c r="E360" s="30">
        <f t="shared" si="105"/>
        <v>10</v>
      </c>
      <c r="F360" s="30">
        <f t="shared" si="106"/>
        <v>30</v>
      </c>
      <c r="G360" s="30">
        <f t="shared" si="107"/>
        <v>2</v>
      </c>
      <c r="H360" s="30">
        <f t="shared" si="108"/>
        <v>22</v>
      </c>
      <c r="I360" s="30">
        <f t="shared" si="109"/>
        <v>4</v>
      </c>
      <c r="J360" s="30">
        <f t="shared" si="110"/>
        <v>0</v>
      </c>
      <c r="L360" s="31">
        <f t="shared" si="101"/>
        <v>4200000</v>
      </c>
      <c r="M360" s="30">
        <f t="shared" si="111"/>
        <v>0</v>
      </c>
      <c r="N360" s="30">
        <f t="shared" si="112"/>
        <v>0</v>
      </c>
      <c r="O360" s="30">
        <f t="shared" si="113"/>
        <v>180000</v>
      </c>
      <c r="P360" s="30">
        <f t="shared" si="114"/>
        <v>0</v>
      </c>
      <c r="R360" s="30">
        <f t="shared" si="115"/>
        <v>426086.95652173914</v>
      </c>
      <c r="S360" s="30">
        <f t="shared" si="116"/>
        <v>426086.95652173914</v>
      </c>
      <c r="T360" s="30">
        <f t="shared" si="117"/>
        <v>0</v>
      </c>
      <c r="V360" s="30">
        <f t="shared" si="118"/>
        <v>0</v>
      </c>
      <c r="X360" s="30">
        <f t="shared" si="102"/>
        <v>0</v>
      </c>
      <c r="Z360" s="30">
        <f t="shared" si="119"/>
        <v>606086.95652173914</v>
      </c>
    </row>
    <row r="361" spans="2:26" x14ac:dyDescent="0.2">
      <c r="B361" s="34">
        <f t="shared" si="120"/>
        <v>43404</v>
      </c>
      <c r="C361" s="30" t="str">
        <f t="shared" si="103"/>
        <v>Wed</v>
      </c>
      <c r="D361" s="30">
        <f t="shared" si="104"/>
        <v>1</v>
      </c>
      <c r="E361" s="30">
        <f t="shared" si="105"/>
        <v>10</v>
      </c>
      <c r="F361" s="30">
        <f t="shared" si="106"/>
        <v>31</v>
      </c>
      <c r="G361" s="30">
        <f t="shared" si="107"/>
        <v>1</v>
      </c>
      <c r="H361" s="30">
        <f t="shared" si="108"/>
        <v>23</v>
      </c>
      <c r="I361" s="30">
        <f t="shared" si="109"/>
        <v>4</v>
      </c>
      <c r="J361" s="30">
        <f t="shared" si="110"/>
        <v>0</v>
      </c>
      <c r="L361" s="31">
        <f t="shared" si="101"/>
        <v>4550000</v>
      </c>
      <c r="M361" s="30">
        <f t="shared" si="111"/>
        <v>0</v>
      </c>
      <c r="N361" s="30">
        <f t="shared" si="112"/>
        <v>0</v>
      </c>
      <c r="O361" s="30">
        <f t="shared" si="113"/>
        <v>180000</v>
      </c>
      <c r="P361" s="30">
        <f t="shared" si="114"/>
        <v>0</v>
      </c>
      <c r="R361" s="30">
        <f t="shared" si="115"/>
        <v>426086.95652173914</v>
      </c>
      <c r="S361" s="30">
        <f t="shared" si="116"/>
        <v>426086.95652173914</v>
      </c>
      <c r="T361" s="30">
        <f t="shared" si="117"/>
        <v>0</v>
      </c>
      <c r="V361" s="30">
        <f t="shared" si="118"/>
        <v>0</v>
      </c>
      <c r="X361" s="30">
        <f t="shared" si="102"/>
        <v>0</v>
      </c>
      <c r="Z361" s="30">
        <f t="shared" si="119"/>
        <v>606086.95652173914</v>
      </c>
    </row>
    <row r="362" spans="2:26" x14ac:dyDescent="0.2">
      <c r="B362" s="34">
        <f t="shared" si="120"/>
        <v>43405</v>
      </c>
      <c r="C362" s="30" t="str">
        <f t="shared" si="103"/>
        <v>Thu</v>
      </c>
      <c r="D362" s="30">
        <f t="shared" si="104"/>
        <v>1</v>
      </c>
      <c r="E362" s="30">
        <f t="shared" si="105"/>
        <v>11</v>
      </c>
      <c r="F362" s="30">
        <f t="shared" si="106"/>
        <v>1</v>
      </c>
      <c r="G362" s="30">
        <f t="shared" si="107"/>
        <v>30</v>
      </c>
      <c r="H362" s="30">
        <f t="shared" si="108"/>
        <v>1</v>
      </c>
      <c r="I362" s="30">
        <f t="shared" si="109"/>
        <v>1</v>
      </c>
      <c r="J362" s="30">
        <f t="shared" si="110"/>
        <v>0</v>
      </c>
      <c r="L362" s="31">
        <f t="shared" si="101"/>
        <v>4900000</v>
      </c>
      <c r="M362" s="30">
        <f t="shared" si="111"/>
        <v>0</v>
      </c>
      <c r="N362" s="30">
        <f t="shared" si="112"/>
        <v>0</v>
      </c>
      <c r="O362" s="30">
        <f t="shared" si="113"/>
        <v>180000</v>
      </c>
      <c r="P362" s="30">
        <f t="shared" si="114"/>
        <v>0</v>
      </c>
      <c r="R362" s="30">
        <f t="shared" si="115"/>
        <v>356363.63636363635</v>
      </c>
      <c r="S362" s="30">
        <f t="shared" si="116"/>
        <v>356363.63636363635</v>
      </c>
      <c r="T362" s="30">
        <f t="shared" si="117"/>
        <v>0</v>
      </c>
      <c r="V362" s="30">
        <f t="shared" si="118"/>
        <v>0</v>
      </c>
      <c r="X362" s="30">
        <f t="shared" si="102"/>
        <v>1790000</v>
      </c>
      <c r="Z362" s="30">
        <f t="shared" si="119"/>
        <v>2326363.6363636362</v>
      </c>
    </row>
    <row r="363" spans="2:26" x14ac:dyDescent="0.2">
      <c r="B363" s="34">
        <f t="shared" si="120"/>
        <v>43406</v>
      </c>
      <c r="C363" s="30" t="str">
        <f t="shared" si="103"/>
        <v>Fri</v>
      </c>
      <c r="D363" s="30">
        <f t="shared" si="104"/>
        <v>1</v>
      </c>
      <c r="E363" s="30">
        <f t="shared" si="105"/>
        <v>11</v>
      </c>
      <c r="F363" s="30">
        <f t="shared" si="106"/>
        <v>2</v>
      </c>
      <c r="G363" s="30">
        <f t="shared" si="107"/>
        <v>29</v>
      </c>
      <c r="H363" s="30">
        <f t="shared" si="108"/>
        <v>2</v>
      </c>
      <c r="I363" s="30">
        <f t="shared" si="109"/>
        <v>1</v>
      </c>
      <c r="J363" s="30">
        <f t="shared" si="110"/>
        <v>0</v>
      </c>
      <c r="L363" s="31">
        <f t="shared" si="101"/>
        <v>5250000</v>
      </c>
      <c r="M363" s="30">
        <f t="shared" si="111"/>
        <v>0</v>
      </c>
      <c r="N363" s="30">
        <f t="shared" si="112"/>
        <v>0</v>
      </c>
      <c r="O363" s="30">
        <f t="shared" si="113"/>
        <v>180000</v>
      </c>
      <c r="P363" s="30">
        <f t="shared" si="114"/>
        <v>0</v>
      </c>
      <c r="R363" s="30">
        <f t="shared" si="115"/>
        <v>356363.63636363635</v>
      </c>
      <c r="S363" s="30">
        <f t="shared" si="116"/>
        <v>356363.63636363635</v>
      </c>
      <c r="T363" s="30">
        <f t="shared" si="117"/>
        <v>0</v>
      </c>
      <c r="V363" s="30">
        <f t="shared" si="118"/>
        <v>0</v>
      </c>
      <c r="X363" s="30">
        <f t="shared" si="102"/>
        <v>0</v>
      </c>
      <c r="Z363" s="30">
        <f t="shared" si="119"/>
        <v>536363.63636363635</v>
      </c>
    </row>
    <row r="364" spans="2:26" x14ac:dyDescent="0.2">
      <c r="B364" s="34">
        <f t="shared" si="120"/>
        <v>43407</v>
      </c>
      <c r="C364" s="30" t="str">
        <f t="shared" si="103"/>
        <v>Sat</v>
      </c>
      <c r="D364" s="30">
        <f t="shared" si="104"/>
        <v>0</v>
      </c>
      <c r="E364" s="30">
        <f t="shared" si="105"/>
        <v>11</v>
      </c>
      <c r="F364" s="30">
        <f t="shared" si="106"/>
        <v>3</v>
      </c>
      <c r="G364" s="30">
        <f t="shared" si="107"/>
        <v>28</v>
      </c>
      <c r="H364" s="30">
        <f t="shared" si="108"/>
        <v>2</v>
      </c>
      <c r="I364" s="30">
        <f t="shared" si="109"/>
        <v>1</v>
      </c>
      <c r="J364" s="30">
        <f t="shared" si="110"/>
        <v>0</v>
      </c>
      <c r="L364" s="31">
        <f t="shared" si="101"/>
        <v>5600000</v>
      </c>
      <c r="M364" s="30">
        <f t="shared" si="111"/>
        <v>0</v>
      </c>
      <c r="N364" s="30">
        <f t="shared" si="112"/>
        <v>180000</v>
      </c>
      <c r="O364" s="30">
        <f t="shared" si="113"/>
        <v>0</v>
      </c>
      <c r="P364" s="30">
        <f t="shared" si="114"/>
        <v>0</v>
      </c>
      <c r="R364" s="30">
        <f t="shared" si="115"/>
        <v>356363.63636363635</v>
      </c>
      <c r="S364" s="30">
        <f t="shared" si="116"/>
        <v>0</v>
      </c>
      <c r="T364" s="30">
        <f t="shared" si="117"/>
        <v>0</v>
      </c>
      <c r="V364" s="30">
        <f t="shared" si="118"/>
        <v>0</v>
      </c>
      <c r="X364" s="30">
        <f t="shared" si="102"/>
        <v>0</v>
      </c>
      <c r="Z364" s="30">
        <f t="shared" si="119"/>
        <v>0</v>
      </c>
    </row>
    <row r="365" spans="2:26" x14ac:dyDescent="0.2">
      <c r="B365" s="34">
        <f t="shared" si="120"/>
        <v>43408</v>
      </c>
      <c r="C365" s="30" t="str">
        <f t="shared" si="103"/>
        <v>Sun</v>
      </c>
      <c r="D365" s="30">
        <f t="shared" si="104"/>
        <v>0</v>
      </c>
      <c r="E365" s="30">
        <f t="shared" si="105"/>
        <v>11</v>
      </c>
      <c r="F365" s="30">
        <f t="shared" si="106"/>
        <v>4</v>
      </c>
      <c r="G365" s="30">
        <f t="shared" si="107"/>
        <v>27</v>
      </c>
      <c r="H365" s="30">
        <f t="shared" si="108"/>
        <v>2</v>
      </c>
      <c r="I365" s="30">
        <f t="shared" si="109"/>
        <v>1</v>
      </c>
      <c r="J365" s="30">
        <f t="shared" si="110"/>
        <v>0</v>
      </c>
      <c r="L365" s="31">
        <f t="shared" si="101"/>
        <v>5950000</v>
      </c>
      <c r="M365" s="30">
        <f t="shared" si="111"/>
        <v>0</v>
      </c>
      <c r="N365" s="30">
        <f t="shared" si="112"/>
        <v>360000</v>
      </c>
      <c r="O365" s="30">
        <f t="shared" si="113"/>
        <v>0</v>
      </c>
      <c r="P365" s="30">
        <f t="shared" si="114"/>
        <v>0</v>
      </c>
      <c r="R365" s="30">
        <f t="shared" si="115"/>
        <v>356363.63636363635</v>
      </c>
      <c r="S365" s="30">
        <f t="shared" si="116"/>
        <v>0</v>
      </c>
      <c r="T365" s="30">
        <f t="shared" si="117"/>
        <v>0</v>
      </c>
      <c r="V365" s="30">
        <f t="shared" si="118"/>
        <v>0</v>
      </c>
      <c r="X365" s="30">
        <f t="shared" si="102"/>
        <v>0</v>
      </c>
      <c r="Z365" s="30">
        <f t="shared" si="119"/>
        <v>0</v>
      </c>
    </row>
    <row r="366" spans="2:26" x14ac:dyDescent="0.2">
      <c r="B366" s="34">
        <f t="shared" si="120"/>
        <v>43409</v>
      </c>
      <c r="C366" s="30" t="str">
        <f t="shared" si="103"/>
        <v>Mon</v>
      </c>
      <c r="D366" s="30">
        <f t="shared" si="104"/>
        <v>1</v>
      </c>
      <c r="E366" s="30">
        <f t="shared" si="105"/>
        <v>11</v>
      </c>
      <c r="F366" s="30">
        <f t="shared" si="106"/>
        <v>5</v>
      </c>
      <c r="G366" s="30">
        <f t="shared" si="107"/>
        <v>26</v>
      </c>
      <c r="H366" s="30">
        <f t="shared" si="108"/>
        <v>3</v>
      </c>
      <c r="I366" s="30">
        <f t="shared" si="109"/>
        <v>1</v>
      </c>
      <c r="J366" s="30">
        <f t="shared" si="110"/>
        <v>1903000</v>
      </c>
      <c r="L366" s="31">
        <f t="shared" si="101"/>
        <v>6300000</v>
      </c>
      <c r="M366" s="30">
        <f t="shared" si="111"/>
        <v>0</v>
      </c>
      <c r="N366" s="30">
        <f t="shared" si="112"/>
        <v>0</v>
      </c>
      <c r="O366" s="30">
        <f t="shared" si="113"/>
        <v>540000</v>
      </c>
      <c r="P366" s="30">
        <f t="shared" si="114"/>
        <v>0</v>
      </c>
      <c r="R366" s="30">
        <f t="shared" si="115"/>
        <v>356363.63636363635</v>
      </c>
      <c r="S366" s="30">
        <f t="shared" si="116"/>
        <v>356363.63636363635</v>
      </c>
      <c r="T366" s="30">
        <f t="shared" si="117"/>
        <v>0</v>
      </c>
      <c r="V366" s="30">
        <f t="shared" si="118"/>
        <v>9230000</v>
      </c>
      <c r="X366" s="30">
        <f t="shared" si="102"/>
        <v>0</v>
      </c>
      <c r="Z366" s="30">
        <f t="shared" si="119"/>
        <v>12029363.636363637</v>
      </c>
    </row>
    <row r="367" spans="2:26" x14ac:dyDescent="0.2">
      <c r="B367" s="34">
        <f t="shared" si="120"/>
        <v>43410</v>
      </c>
      <c r="C367" s="30" t="str">
        <f t="shared" si="103"/>
        <v>Tue</v>
      </c>
      <c r="D367" s="30">
        <f t="shared" si="104"/>
        <v>1</v>
      </c>
      <c r="E367" s="30">
        <f t="shared" si="105"/>
        <v>11</v>
      </c>
      <c r="F367" s="30">
        <f t="shared" si="106"/>
        <v>6</v>
      </c>
      <c r="G367" s="30">
        <f t="shared" si="107"/>
        <v>25</v>
      </c>
      <c r="H367" s="30">
        <f t="shared" si="108"/>
        <v>4</v>
      </c>
      <c r="I367" s="30">
        <f t="shared" si="109"/>
        <v>1</v>
      </c>
      <c r="J367" s="30">
        <f t="shared" si="110"/>
        <v>0</v>
      </c>
      <c r="L367" s="31">
        <f t="shared" si="101"/>
        <v>6650000</v>
      </c>
      <c r="M367" s="30">
        <f t="shared" si="111"/>
        <v>0</v>
      </c>
      <c r="N367" s="30">
        <f t="shared" si="112"/>
        <v>0</v>
      </c>
      <c r="O367" s="30">
        <f t="shared" si="113"/>
        <v>180000</v>
      </c>
      <c r="P367" s="30">
        <f t="shared" si="114"/>
        <v>0</v>
      </c>
      <c r="R367" s="30">
        <f t="shared" si="115"/>
        <v>356363.63636363635</v>
      </c>
      <c r="S367" s="30">
        <f t="shared" si="116"/>
        <v>356363.63636363635</v>
      </c>
      <c r="T367" s="30">
        <f t="shared" si="117"/>
        <v>0</v>
      </c>
      <c r="V367" s="30">
        <f t="shared" si="118"/>
        <v>0</v>
      </c>
      <c r="X367" s="30">
        <f t="shared" si="102"/>
        <v>1790000</v>
      </c>
      <c r="Z367" s="30">
        <f t="shared" si="119"/>
        <v>2326363.6363636362</v>
      </c>
    </row>
    <row r="368" spans="2:26" x14ac:dyDescent="0.2">
      <c r="B368" s="34">
        <f t="shared" si="120"/>
        <v>43411</v>
      </c>
      <c r="C368" s="30" t="str">
        <f t="shared" si="103"/>
        <v>Wed</v>
      </c>
      <c r="D368" s="30">
        <f t="shared" si="104"/>
        <v>1</v>
      </c>
      <c r="E368" s="30">
        <f t="shared" si="105"/>
        <v>11</v>
      </c>
      <c r="F368" s="30">
        <f t="shared" si="106"/>
        <v>7</v>
      </c>
      <c r="G368" s="30">
        <f t="shared" si="107"/>
        <v>24</v>
      </c>
      <c r="H368" s="30">
        <f t="shared" si="108"/>
        <v>5</v>
      </c>
      <c r="I368" s="30">
        <f t="shared" si="109"/>
        <v>1</v>
      </c>
      <c r="J368" s="30">
        <f t="shared" si="110"/>
        <v>0</v>
      </c>
      <c r="L368" s="31">
        <f t="shared" si="101"/>
        <v>7000000</v>
      </c>
      <c r="M368" s="30">
        <f t="shared" si="111"/>
        <v>0</v>
      </c>
      <c r="N368" s="30">
        <f t="shared" si="112"/>
        <v>0</v>
      </c>
      <c r="O368" s="30">
        <f t="shared" si="113"/>
        <v>180000</v>
      </c>
      <c r="P368" s="30">
        <f t="shared" si="114"/>
        <v>0</v>
      </c>
      <c r="R368" s="30">
        <f t="shared" si="115"/>
        <v>356363.63636363635</v>
      </c>
      <c r="S368" s="30">
        <f t="shared" si="116"/>
        <v>356363.63636363635</v>
      </c>
      <c r="T368" s="30">
        <f t="shared" si="117"/>
        <v>5340000</v>
      </c>
      <c r="V368" s="30">
        <f t="shared" si="118"/>
        <v>0</v>
      </c>
      <c r="X368" s="30">
        <f t="shared" si="102"/>
        <v>0</v>
      </c>
      <c r="Z368" s="30">
        <f t="shared" si="119"/>
        <v>5876363.6363636367</v>
      </c>
    </row>
    <row r="369" spans="2:26" x14ac:dyDescent="0.2">
      <c r="B369" s="34">
        <f t="shared" si="120"/>
        <v>43412</v>
      </c>
      <c r="C369" s="30" t="str">
        <f t="shared" si="103"/>
        <v>Thu</v>
      </c>
      <c r="D369" s="30">
        <f t="shared" si="104"/>
        <v>1</v>
      </c>
      <c r="E369" s="30">
        <f t="shared" si="105"/>
        <v>11</v>
      </c>
      <c r="F369" s="30">
        <f t="shared" si="106"/>
        <v>8</v>
      </c>
      <c r="G369" s="30">
        <f t="shared" si="107"/>
        <v>23</v>
      </c>
      <c r="H369" s="30">
        <f t="shared" si="108"/>
        <v>6</v>
      </c>
      <c r="I369" s="30">
        <f t="shared" si="109"/>
        <v>2</v>
      </c>
      <c r="J369" s="30">
        <f t="shared" si="110"/>
        <v>0</v>
      </c>
      <c r="L369" s="31">
        <f t="shared" si="101"/>
        <v>7350000</v>
      </c>
      <c r="M369" s="30">
        <f t="shared" si="111"/>
        <v>0</v>
      </c>
      <c r="N369" s="30">
        <f t="shared" si="112"/>
        <v>0</v>
      </c>
      <c r="O369" s="30">
        <f t="shared" si="113"/>
        <v>180000</v>
      </c>
      <c r="P369" s="30">
        <f t="shared" si="114"/>
        <v>0</v>
      </c>
      <c r="R369" s="30">
        <f t="shared" si="115"/>
        <v>356363.63636363635</v>
      </c>
      <c r="S369" s="30">
        <f t="shared" si="116"/>
        <v>356363.63636363635</v>
      </c>
      <c r="T369" s="30">
        <f t="shared" si="117"/>
        <v>0</v>
      </c>
      <c r="V369" s="30">
        <f t="shared" si="118"/>
        <v>0</v>
      </c>
      <c r="X369" s="30">
        <f t="shared" si="102"/>
        <v>0</v>
      </c>
      <c r="Z369" s="30">
        <f t="shared" si="119"/>
        <v>536363.63636363635</v>
      </c>
    </row>
    <row r="370" spans="2:26" x14ac:dyDescent="0.2">
      <c r="B370" s="34">
        <f t="shared" si="120"/>
        <v>43413</v>
      </c>
      <c r="C370" s="30" t="str">
        <f t="shared" si="103"/>
        <v>Fri</v>
      </c>
      <c r="D370" s="30">
        <f t="shared" si="104"/>
        <v>1</v>
      </c>
      <c r="E370" s="30">
        <f t="shared" si="105"/>
        <v>11</v>
      </c>
      <c r="F370" s="30">
        <f t="shared" si="106"/>
        <v>9</v>
      </c>
      <c r="G370" s="30">
        <f t="shared" si="107"/>
        <v>22</v>
      </c>
      <c r="H370" s="30">
        <f t="shared" si="108"/>
        <v>7</v>
      </c>
      <c r="I370" s="30">
        <f t="shared" si="109"/>
        <v>2</v>
      </c>
      <c r="J370" s="30">
        <f t="shared" si="110"/>
        <v>0</v>
      </c>
      <c r="L370" s="31">
        <f t="shared" si="101"/>
        <v>7700000</v>
      </c>
      <c r="M370" s="30">
        <f t="shared" si="111"/>
        <v>0</v>
      </c>
      <c r="N370" s="30">
        <f t="shared" si="112"/>
        <v>0</v>
      </c>
      <c r="O370" s="30">
        <f t="shared" si="113"/>
        <v>180000</v>
      </c>
      <c r="P370" s="30">
        <f t="shared" si="114"/>
        <v>0</v>
      </c>
      <c r="R370" s="30">
        <f t="shared" si="115"/>
        <v>356363.63636363635</v>
      </c>
      <c r="S370" s="30">
        <f t="shared" si="116"/>
        <v>356363.63636363635</v>
      </c>
      <c r="T370" s="30">
        <f t="shared" si="117"/>
        <v>0</v>
      </c>
      <c r="V370" s="30">
        <f t="shared" si="118"/>
        <v>0</v>
      </c>
      <c r="X370" s="30">
        <f t="shared" si="102"/>
        <v>0</v>
      </c>
      <c r="Z370" s="30">
        <f t="shared" si="119"/>
        <v>536363.63636363635</v>
      </c>
    </row>
    <row r="371" spans="2:26" x14ac:dyDescent="0.2">
      <c r="B371" s="34">
        <f t="shared" si="120"/>
        <v>43414</v>
      </c>
      <c r="C371" s="30" t="str">
        <f t="shared" si="103"/>
        <v>Sat</v>
      </c>
      <c r="D371" s="30">
        <f t="shared" si="104"/>
        <v>0</v>
      </c>
      <c r="E371" s="30">
        <f t="shared" si="105"/>
        <v>11</v>
      </c>
      <c r="F371" s="30">
        <f t="shared" si="106"/>
        <v>10</v>
      </c>
      <c r="G371" s="30">
        <f t="shared" si="107"/>
        <v>21</v>
      </c>
      <c r="H371" s="30">
        <f t="shared" si="108"/>
        <v>7</v>
      </c>
      <c r="I371" s="30">
        <f t="shared" si="109"/>
        <v>2</v>
      </c>
      <c r="J371" s="30">
        <f t="shared" si="110"/>
        <v>3633000</v>
      </c>
      <c r="L371" s="31">
        <f t="shared" si="101"/>
        <v>8050000</v>
      </c>
      <c r="M371" s="30">
        <f t="shared" si="111"/>
        <v>0</v>
      </c>
      <c r="N371" s="30">
        <f t="shared" si="112"/>
        <v>180000</v>
      </c>
      <c r="O371" s="30">
        <f t="shared" si="113"/>
        <v>0</v>
      </c>
      <c r="P371" s="30">
        <f t="shared" si="114"/>
        <v>0</v>
      </c>
      <c r="R371" s="30">
        <f t="shared" si="115"/>
        <v>356363.63636363635</v>
      </c>
      <c r="S371" s="30">
        <f t="shared" si="116"/>
        <v>0</v>
      </c>
      <c r="T371" s="30">
        <f t="shared" si="117"/>
        <v>0</v>
      </c>
      <c r="V371" s="30">
        <f t="shared" si="118"/>
        <v>0</v>
      </c>
      <c r="X371" s="30">
        <f t="shared" si="102"/>
        <v>0</v>
      </c>
      <c r="Z371" s="30">
        <f t="shared" si="119"/>
        <v>3633000</v>
      </c>
    </row>
    <row r="372" spans="2:26" x14ac:dyDescent="0.2">
      <c r="B372" s="34">
        <f t="shared" si="120"/>
        <v>43415</v>
      </c>
      <c r="C372" s="30" t="str">
        <f t="shared" si="103"/>
        <v>Sun</v>
      </c>
      <c r="D372" s="30">
        <f t="shared" si="104"/>
        <v>0</v>
      </c>
      <c r="E372" s="30">
        <f t="shared" si="105"/>
        <v>11</v>
      </c>
      <c r="F372" s="30">
        <f t="shared" si="106"/>
        <v>11</v>
      </c>
      <c r="G372" s="30">
        <f t="shared" si="107"/>
        <v>20</v>
      </c>
      <c r="H372" s="30">
        <f t="shared" si="108"/>
        <v>7</v>
      </c>
      <c r="I372" s="30">
        <f t="shared" si="109"/>
        <v>2</v>
      </c>
      <c r="J372" s="30">
        <f t="shared" si="110"/>
        <v>0</v>
      </c>
      <c r="L372" s="31">
        <f t="shared" si="101"/>
        <v>8400000</v>
      </c>
      <c r="M372" s="30">
        <f t="shared" si="111"/>
        <v>0</v>
      </c>
      <c r="N372" s="30">
        <f t="shared" si="112"/>
        <v>360000</v>
      </c>
      <c r="O372" s="30">
        <f t="shared" si="113"/>
        <v>0</v>
      </c>
      <c r="P372" s="30">
        <f t="shared" si="114"/>
        <v>0</v>
      </c>
      <c r="R372" s="30">
        <f t="shared" si="115"/>
        <v>356363.63636363635</v>
      </c>
      <c r="S372" s="30">
        <f t="shared" si="116"/>
        <v>0</v>
      </c>
      <c r="T372" s="30">
        <f t="shared" si="117"/>
        <v>0</v>
      </c>
      <c r="V372" s="30">
        <f t="shared" si="118"/>
        <v>0</v>
      </c>
      <c r="X372" s="30">
        <f t="shared" si="102"/>
        <v>0</v>
      </c>
      <c r="Z372" s="30">
        <f t="shared" si="119"/>
        <v>0</v>
      </c>
    </row>
    <row r="373" spans="2:26" x14ac:dyDescent="0.2">
      <c r="B373" s="34">
        <f t="shared" si="120"/>
        <v>43416</v>
      </c>
      <c r="C373" s="30" t="str">
        <f t="shared" si="103"/>
        <v>Mon</v>
      </c>
      <c r="D373" s="30">
        <f t="shared" si="104"/>
        <v>1</v>
      </c>
      <c r="E373" s="30">
        <f t="shared" si="105"/>
        <v>11</v>
      </c>
      <c r="F373" s="30">
        <f t="shared" si="106"/>
        <v>12</v>
      </c>
      <c r="G373" s="30">
        <f t="shared" si="107"/>
        <v>19</v>
      </c>
      <c r="H373" s="30">
        <f t="shared" si="108"/>
        <v>8</v>
      </c>
      <c r="I373" s="30">
        <f t="shared" si="109"/>
        <v>2</v>
      </c>
      <c r="J373" s="30">
        <f t="shared" si="110"/>
        <v>0</v>
      </c>
      <c r="L373" s="31">
        <f t="shared" si="101"/>
        <v>8750000</v>
      </c>
      <c r="M373" s="30">
        <f t="shared" si="111"/>
        <v>0</v>
      </c>
      <c r="N373" s="30">
        <f t="shared" si="112"/>
        <v>0</v>
      </c>
      <c r="O373" s="30">
        <f t="shared" si="113"/>
        <v>540000</v>
      </c>
      <c r="P373" s="30">
        <f t="shared" si="114"/>
        <v>0</v>
      </c>
      <c r="R373" s="30">
        <f t="shared" si="115"/>
        <v>356363.63636363635</v>
      </c>
      <c r="S373" s="30">
        <f t="shared" si="116"/>
        <v>356363.63636363635</v>
      </c>
      <c r="T373" s="30">
        <f t="shared" si="117"/>
        <v>0</v>
      </c>
      <c r="V373" s="30">
        <f t="shared" si="118"/>
        <v>0</v>
      </c>
      <c r="X373" s="30">
        <f t="shared" si="102"/>
        <v>0</v>
      </c>
      <c r="Z373" s="30">
        <f t="shared" si="119"/>
        <v>896363.63636363635</v>
      </c>
    </row>
    <row r="374" spans="2:26" x14ac:dyDescent="0.2">
      <c r="B374" s="34">
        <f t="shared" si="120"/>
        <v>43417</v>
      </c>
      <c r="C374" s="30" t="str">
        <f t="shared" si="103"/>
        <v>Tue</v>
      </c>
      <c r="D374" s="30">
        <f t="shared" si="104"/>
        <v>1</v>
      </c>
      <c r="E374" s="30">
        <f t="shared" si="105"/>
        <v>11</v>
      </c>
      <c r="F374" s="30">
        <f t="shared" si="106"/>
        <v>13</v>
      </c>
      <c r="G374" s="30">
        <f t="shared" si="107"/>
        <v>18</v>
      </c>
      <c r="H374" s="30">
        <f t="shared" si="108"/>
        <v>9</v>
      </c>
      <c r="I374" s="30">
        <f t="shared" si="109"/>
        <v>2</v>
      </c>
      <c r="J374" s="30">
        <f t="shared" si="110"/>
        <v>0</v>
      </c>
      <c r="L374" s="31">
        <f t="shared" si="101"/>
        <v>9100000</v>
      </c>
      <c r="M374" s="30">
        <f t="shared" si="111"/>
        <v>0</v>
      </c>
      <c r="N374" s="30">
        <f t="shared" si="112"/>
        <v>0</v>
      </c>
      <c r="O374" s="30">
        <f t="shared" si="113"/>
        <v>180000</v>
      </c>
      <c r="P374" s="30">
        <f t="shared" si="114"/>
        <v>0</v>
      </c>
      <c r="R374" s="30">
        <f t="shared" si="115"/>
        <v>356363.63636363635</v>
      </c>
      <c r="S374" s="30">
        <f t="shared" si="116"/>
        <v>356363.63636363635</v>
      </c>
      <c r="T374" s="30">
        <f t="shared" si="117"/>
        <v>0</v>
      </c>
      <c r="V374" s="30">
        <f t="shared" si="118"/>
        <v>0</v>
      </c>
      <c r="X374" s="30">
        <f t="shared" si="102"/>
        <v>0</v>
      </c>
      <c r="Z374" s="30">
        <f t="shared" si="119"/>
        <v>536363.63636363635</v>
      </c>
    </row>
    <row r="375" spans="2:26" x14ac:dyDescent="0.2">
      <c r="B375" s="34">
        <f t="shared" si="120"/>
        <v>43418</v>
      </c>
      <c r="C375" s="30" t="str">
        <f t="shared" si="103"/>
        <v>Wed</v>
      </c>
      <c r="D375" s="30">
        <f t="shared" si="104"/>
        <v>1</v>
      </c>
      <c r="E375" s="30">
        <f t="shared" si="105"/>
        <v>11</v>
      </c>
      <c r="F375" s="30">
        <f t="shared" si="106"/>
        <v>14</v>
      </c>
      <c r="G375" s="30">
        <f t="shared" si="107"/>
        <v>17</v>
      </c>
      <c r="H375" s="30">
        <f t="shared" si="108"/>
        <v>10</v>
      </c>
      <c r="I375" s="30">
        <f t="shared" si="109"/>
        <v>2</v>
      </c>
      <c r="J375" s="30">
        <f t="shared" si="110"/>
        <v>0</v>
      </c>
      <c r="L375" s="31">
        <f t="shared" si="101"/>
        <v>9450000</v>
      </c>
      <c r="M375" s="30">
        <f t="shared" si="111"/>
        <v>0</v>
      </c>
      <c r="N375" s="30">
        <f t="shared" si="112"/>
        <v>0</v>
      </c>
      <c r="O375" s="30">
        <f t="shared" si="113"/>
        <v>180000</v>
      </c>
      <c r="P375" s="30">
        <f t="shared" si="114"/>
        <v>0</v>
      </c>
      <c r="R375" s="30">
        <f t="shared" si="115"/>
        <v>356363.63636363635</v>
      </c>
      <c r="S375" s="30">
        <f t="shared" si="116"/>
        <v>356363.63636363635</v>
      </c>
      <c r="T375" s="30">
        <f t="shared" si="117"/>
        <v>5340000</v>
      </c>
      <c r="V375" s="30">
        <f t="shared" si="118"/>
        <v>0</v>
      </c>
      <c r="X375" s="30">
        <f t="shared" si="102"/>
        <v>1790000</v>
      </c>
      <c r="Z375" s="30">
        <f t="shared" si="119"/>
        <v>7666363.6363636367</v>
      </c>
    </row>
    <row r="376" spans="2:26" x14ac:dyDescent="0.2">
      <c r="B376" s="34">
        <f t="shared" si="120"/>
        <v>43419</v>
      </c>
      <c r="C376" s="30" t="str">
        <f t="shared" si="103"/>
        <v>Thu</v>
      </c>
      <c r="D376" s="30">
        <f t="shared" si="104"/>
        <v>1</v>
      </c>
      <c r="E376" s="30">
        <f t="shared" si="105"/>
        <v>11</v>
      </c>
      <c r="F376" s="30">
        <f t="shared" si="106"/>
        <v>15</v>
      </c>
      <c r="G376" s="30">
        <f t="shared" si="107"/>
        <v>16</v>
      </c>
      <c r="H376" s="30">
        <f t="shared" si="108"/>
        <v>11</v>
      </c>
      <c r="I376" s="30">
        <f t="shared" si="109"/>
        <v>3</v>
      </c>
      <c r="J376" s="30">
        <f t="shared" si="110"/>
        <v>0</v>
      </c>
      <c r="L376" s="31">
        <f t="shared" si="101"/>
        <v>0</v>
      </c>
      <c r="M376" s="30">
        <f t="shared" si="111"/>
        <v>9800000</v>
      </c>
      <c r="N376" s="30">
        <f t="shared" si="112"/>
        <v>0</v>
      </c>
      <c r="O376" s="30">
        <f t="shared" si="113"/>
        <v>180000</v>
      </c>
      <c r="P376" s="30">
        <f t="shared" si="114"/>
        <v>6900000</v>
      </c>
      <c r="R376" s="30">
        <f t="shared" si="115"/>
        <v>356363.63636363635</v>
      </c>
      <c r="S376" s="30">
        <f t="shared" si="116"/>
        <v>356363.63636363635</v>
      </c>
      <c r="T376" s="30">
        <f t="shared" si="117"/>
        <v>0</v>
      </c>
      <c r="V376" s="30">
        <f t="shared" si="118"/>
        <v>0</v>
      </c>
      <c r="X376" s="30">
        <f t="shared" si="102"/>
        <v>0</v>
      </c>
      <c r="Z376" s="30">
        <f t="shared" si="119"/>
        <v>17236363.636363637</v>
      </c>
    </row>
    <row r="377" spans="2:26" x14ac:dyDescent="0.2">
      <c r="B377" s="34">
        <f t="shared" si="120"/>
        <v>43420</v>
      </c>
      <c r="C377" s="30" t="str">
        <f t="shared" si="103"/>
        <v>Fri</v>
      </c>
      <c r="D377" s="30">
        <f t="shared" si="104"/>
        <v>1</v>
      </c>
      <c r="E377" s="30">
        <f t="shared" si="105"/>
        <v>11</v>
      </c>
      <c r="F377" s="30">
        <f t="shared" si="106"/>
        <v>16</v>
      </c>
      <c r="G377" s="30">
        <f t="shared" si="107"/>
        <v>15</v>
      </c>
      <c r="H377" s="30">
        <f t="shared" si="108"/>
        <v>12</v>
      </c>
      <c r="I377" s="30">
        <f t="shared" si="109"/>
        <v>3</v>
      </c>
      <c r="J377" s="30">
        <f t="shared" si="110"/>
        <v>0</v>
      </c>
      <c r="L377" s="31">
        <f t="shared" si="101"/>
        <v>350000</v>
      </c>
      <c r="M377" s="30">
        <f t="shared" si="111"/>
        <v>0</v>
      </c>
      <c r="N377" s="30">
        <f t="shared" si="112"/>
        <v>0</v>
      </c>
      <c r="O377" s="30">
        <f t="shared" si="113"/>
        <v>180000</v>
      </c>
      <c r="P377" s="30">
        <f t="shared" si="114"/>
        <v>0</v>
      </c>
      <c r="R377" s="30">
        <f t="shared" si="115"/>
        <v>356363.63636363635</v>
      </c>
      <c r="S377" s="30">
        <f t="shared" si="116"/>
        <v>356363.63636363635</v>
      </c>
      <c r="T377" s="30">
        <f t="shared" si="117"/>
        <v>0</v>
      </c>
      <c r="V377" s="30">
        <f t="shared" si="118"/>
        <v>0</v>
      </c>
      <c r="X377" s="30">
        <f t="shared" si="102"/>
        <v>0</v>
      </c>
      <c r="Z377" s="30">
        <f t="shared" si="119"/>
        <v>536363.63636363635</v>
      </c>
    </row>
    <row r="378" spans="2:26" x14ac:dyDescent="0.2">
      <c r="B378" s="34">
        <f t="shared" si="120"/>
        <v>43421</v>
      </c>
      <c r="C378" s="30" t="str">
        <f t="shared" si="103"/>
        <v>Sat</v>
      </c>
      <c r="D378" s="30">
        <f t="shared" si="104"/>
        <v>0</v>
      </c>
      <c r="E378" s="30">
        <f t="shared" si="105"/>
        <v>11</v>
      </c>
      <c r="F378" s="30">
        <f t="shared" si="106"/>
        <v>17</v>
      </c>
      <c r="G378" s="30">
        <f t="shared" si="107"/>
        <v>14</v>
      </c>
      <c r="H378" s="30">
        <f t="shared" si="108"/>
        <v>12</v>
      </c>
      <c r="I378" s="30">
        <f t="shared" si="109"/>
        <v>3</v>
      </c>
      <c r="J378" s="30">
        <f t="shared" si="110"/>
        <v>0</v>
      </c>
      <c r="L378" s="31">
        <f t="shared" si="101"/>
        <v>700000</v>
      </c>
      <c r="M378" s="30">
        <f t="shared" si="111"/>
        <v>0</v>
      </c>
      <c r="N378" s="30">
        <f t="shared" si="112"/>
        <v>180000</v>
      </c>
      <c r="O378" s="30">
        <f t="shared" si="113"/>
        <v>0</v>
      </c>
      <c r="P378" s="30">
        <f t="shared" si="114"/>
        <v>0</v>
      </c>
      <c r="R378" s="30">
        <f t="shared" si="115"/>
        <v>356363.63636363635</v>
      </c>
      <c r="S378" s="30">
        <f t="shared" si="116"/>
        <v>0</v>
      </c>
      <c r="T378" s="30">
        <f t="shared" si="117"/>
        <v>0</v>
      </c>
      <c r="V378" s="30">
        <f t="shared" si="118"/>
        <v>0</v>
      </c>
      <c r="X378" s="30">
        <f t="shared" si="102"/>
        <v>0</v>
      </c>
      <c r="Z378" s="30">
        <f t="shared" si="119"/>
        <v>0</v>
      </c>
    </row>
    <row r="379" spans="2:26" x14ac:dyDescent="0.2">
      <c r="B379" s="34">
        <f t="shared" si="120"/>
        <v>43422</v>
      </c>
      <c r="C379" s="30" t="str">
        <f t="shared" si="103"/>
        <v>Sun</v>
      </c>
      <c r="D379" s="30">
        <f t="shared" si="104"/>
        <v>0</v>
      </c>
      <c r="E379" s="30">
        <f t="shared" si="105"/>
        <v>11</v>
      </c>
      <c r="F379" s="30">
        <f t="shared" si="106"/>
        <v>18</v>
      </c>
      <c r="G379" s="30">
        <f t="shared" si="107"/>
        <v>13</v>
      </c>
      <c r="H379" s="30">
        <f t="shared" si="108"/>
        <v>12</v>
      </c>
      <c r="I379" s="30">
        <f t="shared" si="109"/>
        <v>3</v>
      </c>
      <c r="J379" s="30">
        <f t="shared" si="110"/>
        <v>7093000</v>
      </c>
      <c r="L379" s="31">
        <f t="shared" si="101"/>
        <v>1050000</v>
      </c>
      <c r="M379" s="30">
        <f t="shared" si="111"/>
        <v>0</v>
      </c>
      <c r="N379" s="30">
        <f t="shared" si="112"/>
        <v>360000</v>
      </c>
      <c r="O379" s="30">
        <f t="shared" si="113"/>
        <v>0</v>
      </c>
      <c r="P379" s="30">
        <f t="shared" si="114"/>
        <v>0</v>
      </c>
      <c r="R379" s="30">
        <f t="shared" si="115"/>
        <v>356363.63636363635</v>
      </c>
      <c r="S379" s="30">
        <f t="shared" si="116"/>
        <v>0</v>
      </c>
      <c r="T379" s="30">
        <f t="shared" si="117"/>
        <v>0</v>
      </c>
      <c r="V379" s="30">
        <f t="shared" si="118"/>
        <v>0</v>
      </c>
      <c r="X379" s="30">
        <f t="shared" si="102"/>
        <v>0</v>
      </c>
      <c r="Z379" s="30">
        <f t="shared" si="119"/>
        <v>7093000</v>
      </c>
    </row>
    <row r="380" spans="2:26" x14ac:dyDescent="0.2">
      <c r="B380" s="34">
        <f t="shared" si="120"/>
        <v>43423</v>
      </c>
      <c r="C380" s="30" t="str">
        <f t="shared" si="103"/>
        <v>Mon</v>
      </c>
      <c r="D380" s="30">
        <f t="shared" si="104"/>
        <v>1</v>
      </c>
      <c r="E380" s="30">
        <f t="shared" si="105"/>
        <v>11</v>
      </c>
      <c r="F380" s="30">
        <f t="shared" si="106"/>
        <v>19</v>
      </c>
      <c r="G380" s="30">
        <f t="shared" si="107"/>
        <v>12</v>
      </c>
      <c r="H380" s="30">
        <f t="shared" si="108"/>
        <v>13</v>
      </c>
      <c r="I380" s="30">
        <f t="shared" si="109"/>
        <v>3</v>
      </c>
      <c r="J380" s="30">
        <f t="shared" si="110"/>
        <v>0</v>
      </c>
      <c r="L380" s="31">
        <f t="shared" ref="L380:L443" si="121">IF((C380="Thu")*(I380=3),0,SUM(L379,$M$14))</f>
        <v>1400000</v>
      </c>
      <c r="M380" s="30">
        <f t="shared" si="111"/>
        <v>0</v>
      </c>
      <c r="N380" s="30">
        <f t="shared" si="112"/>
        <v>0</v>
      </c>
      <c r="O380" s="30">
        <f t="shared" si="113"/>
        <v>540000</v>
      </c>
      <c r="P380" s="30">
        <f t="shared" si="114"/>
        <v>0</v>
      </c>
      <c r="R380" s="30">
        <f t="shared" si="115"/>
        <v>356363.63636363635</v>
      </c>
      <c r="S380" s="30">
        <f t="shared" si="116"/>
        <v>356363.63636363635</v>
      </c>
      <c r="T380" s="30">
        <f t="shared" si="117"/>
        <v>0</v>
      </c>
      <c r="V380" s="30">
        <f t="shared" si="118"/>
        <v>0</v>
      </c>
      <c r="X380" s="30">
        <f t="shared" si="102"/>
        <v>0</v>
      </c>
      <c r="Z380" s="30">
        <f t="shared" si="119"/>
        <v>896363.63636363635</v>
      </c>
    </row>
    <row r="381" spans="2:26" x14ac:dyDescent="0.2">
      <c r="B381" s="34">
        <f t="shared" si="120"/>
        <v>43424</v>
      </c>
      <c r="C381" s="30" t="str">
        <f t="shared" si="103"/>
        <v>Tue</v>
      </c>
      <c r="D381" s="30">
        <f t="shared" si="104"/>
        <v>1</v>
      </c>
      <c r="E381" s="30">
        <f t="shared" si="105"/>
        <v>11</v>
      </c>
      <c r="F381" s="30">
        <f t="shared" si="106"/>
        <v>20</v>
      </c>
      <c r="G381" s="30">
        <f t="shared" si="107"/>
        <v>11</v>
      </c>
      <c r="H381" s="30">
        <f t="shared" si="108"/>
        <v>14</v>
      </c>
      <c r="I381" s="30">
        <f t="shared" si="109"/>
        <v>3</v>
      </c>
      <c r="J381" s="30">
        <f t="shared" si="110"/>
        <v>0</v>
      </c>
      <c r="L381" s="31">
        <f t="shared" si="121"/>
        <v>1750000</v>
      </c>
      <c r="M381" s="30">
        <f t="shared" si="111"/>
        <v>0</v>
      </c>
      <c r="N381" s="30">
        <f t="shared" si="112"/>
        <v>0</v>
      </c>
      <c r="O381" s="30">
        <f t="shared" si="113"/>
        <v>180000</v>
      </c>
      <c r="P381" s="30">
        <f t="shared" si="114"/>
        <v>0</v>
      </c>
      <c r="R381" s="30">
        <f t="shared" si="115"/>
        <v>356363.63636363635</v>
      </c>
      <c r="S381" s="30">
        <f t="shared" si="116"/>
        <v>356363.63636363635</v>
      </c>
      <c r="T381" s="30">
        <f t="shared" si="117"/>
        <v>5340000</v>
      </c>
      <c r="V381" s="30">
        <f t="shared" si="118"/>
        <v>0</v>
      </c>
      <c r="X381" s="30">
        <f t="shared" si="102"/>
        <v>0</v>
      </c>
      <c r="Z381" s="30">
        <f t="shared" si="119"/>
        <v>5876363.6363636367</v>
      </c>
    </row>
    <row r="382" spans="2:26" x14ac:dyDescent="0.2">
      <c r="B382" s="34">
        <f t="shared" si="120"/>
        <v>43425</v>
      </c>
      <c r="C382" s="30" t="str">
        <f t="shared" si="103"/>
        <v>Wed</v>
      </c>
      <c r="D382" s="30">
        <f t="shared" si="104"/>
        <v>1</v>
      </c>
      <c r="E382" s="30">
        <f t="shared" si="105"/>
        <v>11</v>
      </c>
      <c r="F382" s="30">
        <f t="shared" si="106"/>
        <v>21</v>
      </c>
      <c r="G382" s="30">
        <f t="shared" si="107"/>
        <v>10</v>
      </c>
      <c r="H382" s="30">
        <f t="shared" si="108"/>
        <v>15</v>
      </c>
      <c r="I382" s="30">
        <f t="shared" si="109"/>
        <v>3</v>
      </c>
      <c r="J382" s="30">
        <f t="shared" si="110"/>
        <v>0</v>
      </c>
      <c r="L382" s="31">
        <f t="shared" si="121"/>
        <v>2100000</v>
      </c>
      <c r="M382" s="30">
        <f t="shared" si="111"/>
        <v>0</v>
      </c>
      <c r="N382" s="30">
        <f t="shared" si="112"/>
        <v>0</v>
      </c>
      <c r="O382" s="30">
        <f t="shared" si="113"/>
        <v>180000</v>
      </c>
      <c r="P382" s="30">
        <f t="shared" si="114"/>
        <v>0</v>
      </c>
      <c r="R382" s="30">
        <f t="shared" si="115"/>
        <v>356363.63636363635</v>
      </c>
      <c r="S382" s="30">
        <f t="shared" si="116"/>
        <v>356363.63636363635</v>
      </c>
      <c r="T382" s="30">
        <f t="shared" si="117"/>
        <v>0</v>
      </c>
      <c r="V382" s="30">
        <f t="shared" si="118"/>
        <v>0</v>
      </c>
      <c r="X382" s="30">
        <f t="shared" si="102"/>
        <v>0</v>
      </c>
      <c r="Z382" s="30">
        <f t="shared" si="119"/>
        <v>536363.63636363635</v>
      </c>
    </row>
    <row r="383" spans="2:26" x14ac:dyDescent="0.2">
      <c r="B383" s="34">
        <f t="shared" si="120"/>
        <v>43426</v>
      </c>
      <c r="C383" s="30" t="str">
        <f t="shared" si="103"/>
        <v>Thu</v>
      </c>
      <c r="D383" s="30">
        <f t="shared" si="104"/>
        <v>1</v>
      </c>
      <c r="E383" s="30">
        <f t="shared" si="105"/>
        <v>11</v>
      </c>
      <c r="F383" s="30">
        <f t="shared" si="106"/>
        <v>22</v>
      </c>
      <c r="G383" s="30">
        <f t="shared" si="107"/>
        <v>9</v>
      </c>
      <c r="H383" s="30">
        <f t="shared" si="108"/>
        <v>16</v>
      </c>
      <c r="I383" s="30">
        <f t="shared" si="109"/>
        <v>4</v>
      </c>
      <c r="J383" s="30">
        <f t="shared" si="110"/>
        <v>0</v>
      </c>
      <c r="L383" s="31">
        <f t="shared" si="121"/>
        <v>2450000</v>
      </c>
      <c r="M383" s="30">
        <f t="shared" si="111"/>
        <v>0</v>
      </c>
      <c r="N383" s="30">
        <f t="shared" si="112"/>
        <v>0</v>
      </c>
      <c r="O383" s="30">
        <f t="shared" si="113"/>
        <v>180000</v>
      </c>
      <c r="P383" s="30">
        <f t="shared" si="114"/>
        <v>0</v>
      </c>
      <c r="R383" s="30">
        <f t="shared" si="115"/>
        <v>356363.63636363635</v>
      </c>
      <c r="S383" s="30">
        <f t="shared" si="116"/>
        <v>356363.63636363635</v>
      </c>
      <c r="T383" s="30">
        <f t="shared" si="117"/>
        <v>0</v>
      </c>
      <c r="V383" s="30">
        <f t="shared" si="118"/>
        <v>0</v>
      </c>
      <c r="X383" s="30">
        <f t="shared" si="102"/>
        <v>1790000</v>
      </c>
      <c r="Z383" s="30">
        <f t="shared" si="119"/>
        <v>2326363.6363636362</v>
      </c>
    </row>
    <row r="384" spans="2:26" x14ac:dyDescent="0.2">
      <c r="B384" s="34">
        <f t="shared" si="120"/>
        <v>43427</v>
      </c>
      <c r="C384" s="30" t="str">
        <f t="shared" si="103"/>
        <v>Fri</v>
      </c>
      <c r="D384" s="30">
        <f t="shared" si="104"/>
        <v>1</v>
      </c>
      <c r="E384" s="30">
        <f t="shared" si="105"/>
        <v>11</v>
      </c>
      <c r="F384" s="30">
        <f t="shared" si="106"/>
        <v>23</v>
      </c>
      <c r="G384" s="30">
        <f t="shared" si="107"/>
        <v>8</v>
      </c>
      <c r="H384" s="30">
        <f t="shared" si="108"/>
        <v>17</v>
      </c>
      <c r="I384" s="30">
        <f t="shared" si="109"/>
        <v>4</v>
      </c>
      <c r="J384" s="30">
        <f t="shared" si="110"/>
        <v>4671000</v>
      </c>
      <c r="L384" s="31">
        <f t="shared" si="121"/>
        <v>2800000</v>
      </c>
      <c r="M384" s="30">
        <f t="shared" si="111"/>
        <v>0</v>
      </c>
      <c r="N384" s="30">
        <f t="shared" si="112"/>
        <v>0</v>
      </c>
      <c r="O384" s="30">
        <f t="shared" si="113"/>
        <v>180000</v>
      </c>
      <c r="P384" s="30">
        <f t="shared" si="114"/>
        <v>0</v>
      </c>
      <c r="R384" s="30">
        <f t="shared" si="115"/>
        <v>356363.63636363635</v>
      </c>
      <c r="S384" s="30">
        <f t="shared" si="116"/>
        <v>356363.63636363635</v>
      </c>
      <c r="T384" s="30">
        <f t="shared" si="117"/>
        <v>0</v>
      </c>
      <c r="V384" s="30">
        <f t="shared" si="118"/>
        <v>0</v>
      </c>
      <c r="X384" s="30">
        <f t="shared" si="102"/>
        <v>0</v>
      </c>
      <c r="Z384" s="30">
        <f t="shared" si="119"/>
        <v>5207363.6363636367</v>
      </c>
    </row>
    <row r="385" spans="2:26" x14ac:dyDescent="0.2">
      <c r="B385" s="34">
        <f t="shared" si="120"/>
        <v>43428</v>
      </c>
      <c r="C385" s="30" t="str">
        <f t="shared" si="103"/>
        <v>Sat</v>
      </c>
      <c r="D385" s="30">
        <f t="shared" si="104"/>
        <v>0</v>
      </c>
      <c r="E385" s="30">
        <f t="shared" si="105"/>
        <v>11</v>
      </c>
      <c r="F385" s="30">
        <f t="shared" si="106"/>
        <v>24</v>
      </c>
      <c r="G385" s="30">
        <f t="shared" si="107"/>
        <v>7</v>
      </c>
      <c r="H385" s="30">
        <f t="shared" si="108"/>
        <v>17</v>
      </c>
      <c r="I385" s="30">
        <f t="shared" si="109"/>
        <v>4</v>
      </c>
      <c r="J385" s="30">
        <f t="shared" si="110"/>
        <v>0</v>
      </c>
      <c r="L385" s="31">
        <f t="shared" si="121"/>
        <v>3150000</v>
      </c>
      <c r="M385" s="30">
        <f t="shared" si="111"/>
        <v>0</v>
      </c>
      <c r="N385" s="30">
        <f t="shared" si="112"/>
        <v>180000</v>
      </c>
      <c r="O385" s="30">
        <f t="shared" si="113"/>
        <v>0</v>
      </c>
      <c r="P385" s="30">
        <f t="shared" si="114"/>
        <v>0</v>
      </c>
      <c r="R385" s="30">
        <f t="shared" si="115"/>
        <v>356363.63636363635</v>
      </c>
      <c r="S385" s="30">
        <f t="shared" si="116"/>
        <v>0</v>
      </c>
      <c r="T385" s="30">
        <f t="shared" si="117"/>
        <v>0</v>
      </c>
      <c r="V385" s="30">
        <f t="shared" si="118"/>
        <v>0</v>
      </c>
      <c r="X385" s="30">
        <f t="shared" si="102"/>
        <v>0</v>
      </c>
      <c r="Z385" s="30">
        <f t="shared" si="119"/>
        <v>0</v>
      </c>
    </row>
    <row r="386" spans="2:26" x14ac:dyDescent="0.2">
      <c r="B386" s="34">
        <f t="shared" si="120"/>
        <v>43429</v>
      </c>
      <c r="C386" s="30" t="str">
        <f t="shared" si="103"/>
        <v>Sun</v>
      </c>
      <c r="D386" s="30">
        <f t="shared" si="104"/>
        <v>0</v>
      </c>
      <c r="E386" s="30">
        <f t="shared" si="105"/>
        <v>11</v>
      </c>
      <c r="F386" s="30">
        <f t="shared" si="106"/>
        <v>25</v>
      </c>
      <c r="G386" s="30">
        <f t="shared" si="107"/>
        <v>6</v>
      </c>
      <c r="H386" s="30">
        <f t="shared" si="108"/>
        <v>17</v>
      </c>
      <c r="I386" s="30">
        <f t="shared" si="109"/>
        <v>4</v>
      </c>
      <c r="J386" s="30">
        <f t="shared" si="110"/>
        <v>0</v>
      </c>
      <c r="L386" s="31">
        <f t="shared" si="121"/>
        <v>3500000</v>
      </c>
      <c r="M386" s="30">
        <f t="shared" si="111"/>
        <v>0</v>
      </c>
      <c r="N386" s="30">
        <f t="shared" si="112"/>
        <v>360000</v>
      </c>
      <c r="O386" s="30">
        <f t="shared" si="113"/>
        <v>0</v>
      </c>
      <c r="P386" s="30">
        <f t="shared" si="114"/>
        <v>0</v>
      </c>
      <c r="R386" s="30">
        <f t="shared" si="115"/>
        <v>356363.63636363635</v>
      </c>
      <c r="S386" s="30">
        <f t="shared" si="116"/>
        <v>0</v>
      </c>
      <c r="T386" s="30">
        <f t="shared" si="117"/>
        <v>0</v>
      </c>
      <c r="V386" s="30">
        <f t="shared" si="118"/>
        <v>0</v>
      </c>
      <c r="X386" s="30">
        <f t="shared" si="102"/>
        <v>0</v>
      </c>
      <c r="Z386" s="30">
        <f t="shared" si="119"/>
        <v>0</v>
      </c>
    </row>
    <row r="387" spans="2:26" x14ac:dyDescent="0.2">
      <c r="B387" s="34">
        <f t="shared" si="120"/>
        <v>43430</v>
      </c>
      <c r="C387" s="30" t="str">
        <f t="shared" si="103"/>
        <v>Mon</v>
      </c>
      <c r="D387" s="30">
        <f t="shared" si="104"/>
        <v>1</v>
      </c>
      <c r="E387" s="30">
        <f t="shared" si="105"/>
        <v>11</v>
      </c>
      <c r="F387" s="30">
        <f t="shared" si="106"/>
        <v>26</v>
      </c>
      <c r="G387" s="30">
        <f t="shared" si="107"/>
        <v>5</v>
      </c>
      <c r="H387" s="30">
        <f t="shared" si="108"/>
        <v>18</v>
      </c>
      <c r="I387" s="30">
        <f t="shared" si="109"/>
        <v>4</v>
      </c>
      <c r="J387" s="30">
        <f t="shared" si="110"/>
        <v>0</v>
      </c>
      <c r="L387" s="31">
        <f t="shared" si="121"/>
        <v>3850000</v>
      </c>
      <c r="M387" s="30">
        <f t="shared" si="111"/>
        <v>0</v>
      </c>
      <c r="N387" s="30">
        <f t="shared" si="112"/>
        <v>0</v>
      </c>
      <c r="O387" s="30">
        <f t="shared" si="113"/>
        <v>540000</v>
      </c>
      <c r="P387" s="30">
        <f t="shared" si="114"/>
        <v>0</v>
      </c>
      <c r="R387" s="30">
        <f t="shared" si="115"/>
        <v>356363.63636363635</v>
      </c>
      <c r="S387" s="30">
        <f t="shared" si="116"/>
        <v>356363.63636363635</v>
      </c>
      <c r="T387" s="30">
        <f t="shared" si="117"/>
        <v>0</v>
      </c>
      <c r="V387" s="30">
        <f t="shared" si="118"/>
        <v>0</v>
      </c>
      <c r="X387" s="30">
        <f t="shared" si="102"/>
        <v>0</v>
      </c>
      <c r="Z387" s="30">
        <f t="shared" si="119"/>
        <v>896363.63636363635</v>
      </c>
    </row>
    <row r="388" spans="2:26" x14ac:dyDescent="0.2">
      <c r="B388" s="34">
        <f t="shared" si="120"/>
        <v>43431</v>
      </c>
      <c r="C388" s="30" t="str">
        <f t="shared" si="103"/>
        <v>Tue</v>
      </c>
      <c r="D388" s="30">
        <f t="shared" si="104"/>
        <v>1</v>
      </c>
      <c r="E388" s="30">
        <f t="shared" si="105"/>
        <v>11</v>
      </c>
      <c r="F388" s="30">
        <f t="shared" si="106"/>
        <v>27</v>
      </c>
      <c r="G388" s="30">
        <f t="shared" si="107"/>
        <v>4</v>
      </c>
      <c r="H388" s="30">
        <f t="shared" si="108"/>
        <v>19</v>
      </c>
      <c r="I388" s="30">
        <f t="shared" si="109"/>
        <v>4</v>
      </c>
      <c r="J388" s="30">
        <f t="shared" si="110"/>
        <v>0</v>
      </c>
      <c r="L388" s="31">
        <f t="shared" si="121"/>
        <v>4200000</v>
      </c>
      <c r="M388" s="30">
        <f t="shared" si="111"/>
        <v>0</v>
      </c>
      <c r="N388" s="30">
        <f t="shared" si="112"/>
        <v>0</v>
      </c>
      <c r="O388" s="30">
        <f t="shared" si="113"/>
        <v>180000</v>
      </c>
      <c r="P388" s="30">
        <f t="shared" si="114"/>
        <v>0</v>
      </c>
      <c r="R388" s="30">
        <f t="shared" si="115"/>
        <v>356363.63636363635</v>
      </c>
      <c r="S388" s="30">
        <f t="shared" si="116"/>
        <v>356363.63636363635</v>
      </c>
      <c r="T388" s="30">
        <f t="shared" si="117"/>
        <v>0</v>
      </c>
      <c r="V388" s="30">
        <f t="shared" si="118"/>
        <v>0</v>
      </c>
      <c r="X388" s="30">
        <f t="shared" si="102"/>
        <v>0</v>
      </c>
      <c r="Z388" s="30">
        <f t="shared" si="119"/>
        <v>536363.63636363635</v>
      </c>
    </row>
    <row r="389" spans="2:26" x14ac:dyDescent="0.2">
      <c r="B389" s="34">
        <f t="shared" si="120"/>
        <v>43432</v>
      </c>
      <c r="C389" s="30" t="str">
        <f t="shared" si="103"/>
        <v>Wed</v>
      </c>
      <c r="D389" s="30">
        <f t="shared" si="104"/>
        <v>1</v>
      </c>
      <c r="E389" s="30">
        <f t="shared" si="105"/>
        <v>11</v>
      </c>
      <c r="F389" s="30">
        <f t="shared" si="106"/>
        <v>28</v>
      </c>
      <c r="G389" s="30">
        <f t="shared" si="107"/>
        <v>3</v>
      </c>
      <c r="H389" s="30">
        <f t="shared" si="108"/>
        <v>20</v>
      </c>
      <c r="I389" s="30">
        <f t="shared" si="109"/>
        <v>4</v>
      </c>
      <c r="J389" s="30">
        <f t="shared" si="110"/>
        <v>0</v>
      </c>
      <c r="L389" s="31">
        <f t="shared" si="121"/>
        <v>4550000</v>
      </c>
      <c r="M389" s="30">
        <f t="shared" si="111"/>
        <v>0</v>
      </c>
      <c r="N389" s="30">
        <f t="shared" si="112"/>
        <v>0</v>
      </c>
      <c r="O389" s="30">
        <f t="shared" si="113"/>
        <v>180000</v>
      </c>
      <c r="P389" s="30">
        <f t="shared" si="114"/>
        <v>0</v>
      </c>
      <c r="R389" s="30">
        <f t="shared" si="115"/>
        <v>356363.63636363635</v>
      </c>
      <c r="S389" s="30">
        <f t="shared" si="116"/>
        <v>356363.63636363635</v>
      </c>
      <c r="T389" s="30">
        <f t="shared" si="117"/>
        <v>0</v>
      </c>
      <c r="V389" s="30">
        <f t="shared" si="118"/>
        <v>0</v>
      </c>
      <c r="X389" s="30">
        <f t="shared" si="102"/>
        <v>0</v>
      </c>
      <c r="Z389" s="30">
        <f t="shared" si="119"/>
        <v>536363.63636363635</v>
      </c>
    </row>
    <row r="390" spans="2:26" x14ac:dyDescent="0.2">
      <c r="B390" s="34">
        <f t="shared" si="120"/>
        <v>43433</v>
      </c>
      <c r="C390" s="30" t="str">
        <f t="shared" si="103"/>
        <v>Thu</v>
      </c>
      <c r="D390" s="30">
        <f t="shared" si="104"/>
        <v>1</v>
      </c>
      <c r="E390" s="30">
        <f t="shared" si="105"/>
        <v>11</v>
      </c>
      <c r="F390" s="30">
        <f t="shared" si="106"/>
        <v>29</v>
      </c>
      <c r="G390" s="30">
        <f t="shared" si="107"/>
        <v>2</v>
      </c>
      <c r="H390" s="30">
        <f t="shared" si="108"/>
        <v>21</v>
      </c>
      <c r="I390" s="30">
        <f t="shared" si="109"/>
        <v>5</v>
      </c>
      <c r="J390" s="30">
        <f t="shared" si="110"/>
        <v>0</v>
      </c>
      <c r="L390" s="31">
        <f t="shared" si="121"/>
        <v>4900000</v>
      </c>
      <c r="M390" s="30">
        <f t="shared" si="111"/>
        <v>0</v>
      </c>
      <c r="N390" s="30">
        <f t="shared" si="112"/>
        <v>0</v>
      </c>
      <c r="O390" s="30">
        <f t="shared" si="113"/>
        <v>180000</v>
      </c>
      <c r="P390" s="30">
        <f t="shared" si="114"/>
        <v>0</v>
      </c>
      <c r="R390" s="30">
        <f t="shared" si="115"/>
        <v>356363.63636363635</v>
      </c>
      <c r="S390" s="30">
        <f t="shared" si="116"/>
        <v>356363.63636363635</v>
      </c>
      <c r="T390" s="30">
        <f t="shared" si="117"/>
        <v>0</v>
      </c>
      <c r="V390" s="30">
        <f t="shared" si="118"/>
        <v>0</v>
      </c>
      <c r="X390" s="30">
        <f t="shared" si="102"/>
        <v>1790000</v>
      </c>
      <c r="Z390" s="30">
        <f t="shared" si="119"/>
        <v>2326363.6363636362</v>
      </c>
    </row>
    <row r="391" spans="2:26" x14ac:dyDescent="0.2">
      <c r="B391" s="34">
        <f t="shared" si="120"/>
        <v>43434</v>
      </c>
      <c r="C391" s="30" t="str">
        <f t="shared" si="103"/>
        <v>Fri</v>
      </c>
      <c r="D391" s="30">
        <f t="shared" si="104"/>
        <v>1</v>
      </c>
      <c r="E391" s="30">
        <f t="shared" si="105"/>
        <v>11</v>
      </c>
      <c r="F391" s="30">
        <f t="shared" si="106"/>
        <v>30</v>
      </c>
      <c r="G391" s="30">
        <f t="shared" si="107"/>
        <v>1</v>
      </c>
      <c r="H391" s="30">
        <f t="shared" si="108"/>
        <v>22</v>
      </c>
      <c r="I391" s="30">
        <f t="shared" si="109"/>
        <v>5</v>
      </c>
      <c r="J391" s="30">
        <f t="shared" si="110"/>
        <v>0</v>
      </c>
      <c r="L391" s="31">
        <f t="shared" si="121"/>
        <v>5250000</v>
      </c>
      <c r="M391" s="30">
        <f t="shared" si="111"/>
        <v>0</v>
      </c>
      <c r="N391" s="30">
        <f t="shared" si="112"/>
        <v>0</v>
      </c>
      <c r="O391" s="30">
        <f t="shared" si="113"/>
        <v>180000</v>
      </c>
      <c r="P391" s="30">
        <f t="shared" si="114"/>
        <v>0</v>
      </c>
      <c r="R391" s="30">
        <f t="shared" si="115"/>
        <v>356363.63636363635</v>
      </c>
      <c r="S391" s="30">
        <f t="shared" si="116"/>
        <v>356363.63636363635</v>
      </c>
      <c r="T391" s="30">
        <f t="shared" si="117"/>
        <v>0</v>
      </c>
      <c r="V391" s="30">
        <f t="shared" si="118"/>
        <v>0</v>
      </c>
      <c r="X391" s="30">
        <f t="shared" si="102"/>
        <v>0</v>
      </c>
      <c r="Z391" s="30">
        <f t="shared" si="119"/>
        <v>536363.63636363635</v>
      </c>
    </row>
    <row r="392" spans="2:26" x14ac:dyDescent="0.2">
      <c r="B392" s="34">
        <f t="shared" si="120"/>
        <v>43435</v>
      </c>
      <c r="C392" s="30" t="str">
        <f t="shared" si="103"/>
        <v>Sat</v>
      </c>
      <c r="D392" s="30">
        <f t="shared" si="104"/>
        <v>0</v>
      </c>
      <c r="E392" s="30">
        <f t="shared" si="105"/>
        <v>12</v>
      </c>
      <c r="F392" s="30">
        <f t="shared" si="106"/>
        <v>1</v>
      </c>
      <c r="G392" s="30">
        <f t="shared" si="107"/>
        <v>31</v>
      </c>
      <c r="H392" s="30">
        <f t="shared" si="108"/>
        <v>0</v>
      </c>
      <c r="I392" s="30">
        <f t="shared" si="109"/>
        <v>0</v>
      </c>
      <c r="J392" s="30">
        <f t="shared" si="110"/>
        <v>0</v>
      </c>
      <c r="L392" s="31">
        <f t="shared" si="121"/>
        <v>5600000</v>
      </c>
      <c r="M392" s="30">
        <f t="shared" si="111"/>
        <v>0</v>
      </c>
      <c r="N392" s="30">
        <f t="shared" si="112"/>
        <v>180000</v>
      </c>
      <c r="O392" s="30">
        <f t="shared" si="113"/>
        <v>0</v>
      </c>
      <c r="P392" s="30">
        <f t="shared" si="114"/>
        <v>0</v>
      </c>
      <c r="R392" s="30">
        <f t="shared" si="115"/>
        <v>373333.33333333331</v>
      </c>
      <c r="S392" s="30">
        <f t="shared" si="116"/>
        <v>0</v>
      </c>
      <c r="T392" s="30">
        <f t="shared" si="117"/>
        <v>0</v>
      </c>
      <c r="V392" s="30">
        <f t="shared" si="118"/>
        <v>0</v>
      </c>
      <c r="X392" s="30">
        <f t="shared" si="102"/>
        <v>0</v>
      </c>
      <c r="Z392" s="30">
        <f t="shared" si="119"/>
        <v>0</v>
      </c>
    </row>
    <row r="393" spans="2:26" x14ac:dyDescent="0.2">
      <c r="B393" s="34">
        <f t="shared" si="120"/>
        <v>43436</v>
      </c>
      <c r="C393" s="30" t="str">
        <f t="shared" si="103"/>
        <v>Sun</v>
      </c>
      <c r="D393" s="30">
        <f t="shared" si="104"/>
        <v>0</v>
      </c>
      <c r="E393" s="30">
        <f t="shared" si="105"/>
        <v>12</v>
      </c>
      <c r="F393" s="30">
        <f t="shared" si="106"/>
        <v>2</v>
      </c>
      <c r="G393" s="30">
        <f t="shared" si="107"/>
        <v>30</v>
      </c>
      <c r="H393" s="30">
        <f t="shared" si="108"/>
        <v>0</v>
      </c>
      <c r="I393" s="30">
        <f t="shared" si="109"/>
        <v>0</v>
      </c>
      <c r="J393" s="30">
        <f t="shared" si="110"/>
        <v>0</v>
      </c>
      <c r="L393" s="31">
        <f t="shared" si="121"/>
        <v>5950000</v>
      </c>
      <c r="M393" s="30">
        <f t="shared" si="111"/>
        <v>0</v>
      </c>
      <c r="N393" s="30">
        <f t="shared" si="112"/>
        <v>360000</v>
      </c>
      <c r="O393" s="30">
        <f t="shared" si="113"/>
        <v>0</v>
      </c>
      <c r="P393" s="30">
        <f t="shared" si="114"/>
        <v>0</v>
      </c>
      <c r="R393" s="30">
        <f t="shared" si="115"/>
        <v>373333.33333333331</v>
      </c>
      <c r="S393" s="30">
        <f t="shared" si="116"/>
        <v>0</v>
      </c>
      <c r="T393" s="30">
        <f t="shared" si="117"/>
        <v>0</v>
      </c>
      <c r="V393" s="30">
        <f t="shared" si="118"/>
        <v>0</v>
      </c>
      <c r="X393" s="30">
        <f t="shared" si="102"/>
        <v>0</v>
      </c>
      <c r="Z393" s="30">
        <f t="shared" si="119"/>
        <v>0</v>
      </c>
    </row>
    <row r="394" spans="2:26" x14ac:dyDescent="0.2">
      <c r="B394" s="34">
        <f t="shared" si="120"/>
        <v>43437</v>
      </c>
      <c r="C394" s="30" t="str">
        <f t="shared" si="103"/>
        <v>Mon</v>
      </c>
      <c r="D394" s="30">
        <f t="shared" si="104"/>
        <v>1</v>
      </c>
      <c r="E394" s="30">
        <f t="shared" si="105"/>
        <v>12</v>
      </c>
      <c r="F394" s="30">
        <f t="shared" si="106"/>
        <v>3</v>
      </c>
      <c r="G394" s="30">
        <f t="shared" si="107"/>
        <v>29</v>
      </c>
      <c r="H394" s="30">
        <f t="shared" si="108"/>
        <v>1</v>
      </c>
      <c r="I394" s="30">
        <f t="shared" si="109"/>
        <v>0</v>
      </c>
      <c r="J394" s="30">
        <f t="shared" si="110"/>
        <v>0</v>
      </c>
      <c r="L394" s="31">
        <f t="shared" si="121"/>
        <v>6300000</v>
      </c>
      <c r="M394" s="30">
        <f t="shared" si="111"/>
        <v>0</v>
      </c>
      <c r="N394" s="30">
        <f t="shared" si="112"/>
        <v>0</v>
      </c>
      <c r="O394" s="30">
        <f t="shared" si="113"/>
        <v>540000</v>
      </c>
      <c r="P394" s="30">
        <f t="shared" si="114"/>
        <v>0</v>
      </c>
      <c r="R394" s="30">
        <f t="shared" si="115"/>
        <v>373333.33333333331</v>
      </c>
      <c r="S394" s="30">
        <f t="shared" si="116"/>
        <v>373333.33333333331</v>
      </c>
      <c r="T394" s="30">
        <f t="shared" si="117"/>
        <v>0</v>
      </c>
      <c r="V394" s="30">
        <f t="shared" si="118"/>
        <v>9230000</v>
      </c>
      <c r="X394" s="30">
        <f t="shared" si="102"/>
        <v>0</v>
      </c>
      <c r="Z394" s="30">
        <f t="shared" si="119"/>
        <v>10143333.333333334</v>
      </c>
    </row>
    <row r="395" spans="2:26" x14ac:dyDescent="0.2">
      <c r="B395" s="34">
        <f t="shared" si="120"/>
        <v>43438</v>
      </c>
      <c r="C395" s="30" t="str">
        <f t="shared" si="103"/>
        <v>Tue</v>
      </c>
      <c r="D395" s="30">
        <f t="shared" si="104"/>
        <v>1</v>
      </c>
      <c r="E395" s="30">
        <f t="shared" si="105"/>
        <v>12</v>
      </c>
      <c r="F395" s="30">
        <f t="shared" si="106"/>
        <v>4</v>
      </c>
      <c r="G395" s="30">
        <f t="shared" si="107"/>
        <v>28</v>
      </c>
      <c r="H395" s="30">
        <f t="shared" si="108"/>
        <v>2</v>
      </c>
      <c r="I395" s="30">
        <f t="shared" si="109"/>
        <v>0</v>
      </c>
      <c r="J395" s="30">
        <f t="shared" si="110"/>
        <v>0</v>
      </c>
      <c r="L395" s="31">
        <f t="shared" si="121"/>
        <v>6650000</v>
      </c>
      <c r="M395" s="30">
        <f t="shared" si="111"/>
        <v>0</v>
      </c>
      <c r="N395" s="30">
        <f t="shared" si="112"/>
        <v>0</v>
      </c>
      <c r="O395" s="30">
        <f t="shared" si="113"/>
        <v>180000</v>
      </c>
      <c r="P395" s="30">
        <f t="shared" si="114"/>
        <v>0</v>
      </c>
      <c r="R395" s="30">
        <f t="shared" si="115"/>
        <v>373333.33333333331</v>
      </c>
      <c r="S395" s="30">
        <f t="shared" si="116"/>
        <v>373333.33333333331</v>
      </c>
      <c r="T395" s="30">
        <f t="shared" si="117"/>
        <v>0</v>
      </c>
      <c r="V395" s="30">
        <f t="shared" si="118"/>
        <v>0</v>
      </c>
      <c r="X395" s="30">
        <f t="shared" si="102"/>
        <v>1790000</v>
      </c>
      <c r="Z395" s="30">
        <f t="shared" si="119"/>
        <v>2343333.333333333</v>
      </c>
    </row>
    <row r="396" spans="2:26" x14ac:dyDescent="0.2">
      <c r="B396" s="34">
        <f t="shared" si="120"/>
        <v>43439</v>
      </c>
      <c r="C396" s="30" t="str">
        <f t="shared" si="103"/>
        <v>Wed</v>
      </c>
      <c r="D396" s="30">
        <f t="shared" si="104"/>
        <v>1</v>
      </c>
      <c r="E396" s="30">
        <f t="shared" si="105"/>
        <v>12</v>
      </c>
      <c r="F396" s="30">
        <f t="shared" si="106"/>
        <v>5</v>
      </c>
      <c r="G396" s="30">
        <f t="shared" si="107"/>
        <v>27</v>
      </c>
      <c r="H396" s="30">
        <f t="shared" si="108"/>
        <v>3</v>
      </c>
      <c r="I396" s="30">
        <f t="shared" si="109"/>
        <v>0</v>
      </c>
      <c r="J396" s="30">
        <f t="shared" si="110"/>
        <v>1903000</v>
      </c>
      <c r="L396" s="31">
        <f t="shared" si="121"/>
        <v>7000000</v>
      </c>
      <c r="M396" s="30">
        <f t="shared" si="111"/>
        <v>0</v>
      </c>
      <c r="N396" s="30">
        <f t="shared" si="112"/>
        <v>0</v>
      </c>
      <c r="O396" s="30">
        <f t="shared" si="113"/>
        <v>180000</v>
      </c>
      <c r="P396" s="30">
        <f t="shared" si="114"/>
        <v>0</v>
      </c>
      <c r="R396" s="30">
        <f t="shared" si="115"/>
        <v>373333.33333333331</v>
      </c>
      <c r="S396" s="30">
        <f t="shared" si="116"/>
        <v>373333.33333333331</v>
      </c>
      <c r="T396" s="30">
        <f t="shared" si="117"/>
        <v>0</v>
      </c>
      <c r="V396" s="30">
        <f t="shared" si="118"/>
        <v>0</v>
      </c>
      <c r="X396" s="30">
        <f t="shared" si="102"/>
        <v>0</v>
      </c>
      <c r="Z396" s="30">
        <f t="shared" si="119"/>
        <v>2456333.3333333335</v>
      </c>
    </row>
    <row r="397" spans="2:26" x14ac:dyDescent="0.2">
      <c r="B397" s="34">
        <f t="shared" si="120"/>
        <v>43440</v>
      </c>
      <c r="C397" s="30" t="str">
        <f t="shared" si="103"/>
        <v>Thu</v>
      </c>
      <c r="D397" s="30">
        <f t="shared" si="104"/>
        <v>1</v>
      </c>
      <c r="E397" s="30">
        <f t="shared" si="105"/>
        <v>12</v>
      </c>
      <c r="F397" s="30">
        <f t="shared" si="106"/>
        <v>6</v>
      </c>
      <c r="G397" s="30">
        <f t="shared" si="107"/>
        <v>26</v>
      </c>
      <c r="H397" s="30">
        <f t="shared" si="108"/>
        <v>4</v>
      </c>
      <c r="I397" s="30">
        <f t="shared" si="109"/>
        <v>1</v>
      </c>
      <c r="J397" s="30">
        <f t="shared" si="110"/>
        <v>0</v>
      </c>
      <c r="L397" s="31">
        <f t="shared" si="121"/>
        <v>7350000</v>
      </c>
      <c r="M397" s="30">
        <f t="shared" si="111"/>
        <v>0</v>
      </c>
      <c r="N397" s="30">
        <f t="shared" si="112"/>
        <v>0</v>
      </c>
      <c r="O397" s="30">
        <f t="shared" si="113"/>
        <v>180000</v>
      </c>
      <c r="P397" s="30">
        <f t="shared" si="114"/>
        <v>0</v>
      </c>
      <c r="R397" s="30">
        <f t="shared" si="115"/>
        <v>373333.33333333331</v>
      </c>
      <c r="S397" s="30">
        <f t="shared" si="116"/>
        <v>373333.33333333331</v>
      </c>
      <c r="T397" s="30">
        <f t="shared" si="117"/>
        <v>0</v>
      </c>
      <c r="V397" s="30">
        <f t="shared" si="118"/>
        <v>0</v>
      </c>
      <c r="X397" s="30">
        <f t="shared" si="102"/>
        <v>0</v>
      </c>
      <c r="Z397" s="30">
        <f t="shared" si="119"/>
        <v>553333.33333333326</v>
      </c>
    </row>
    <row r="398" spans="2:26" x14ac:dyDescent="0.2">
      <c r="B398" s="34">
        <f t="shared" si="120"/>
        <v>43441</v>
      </c>
      <c r="C398" s="30" t="str">
        <f t="shared" si="103"/>
        <v>Fri</v>
      </c>
      <c r="D398" s="30">
        <f t="shared" si="104"/>
        <v>1</v>
      </c>
      <c r="E398" s="30">
        <f t="shared" si="105"/>
        <v>12</v>
      </c>
      <c r="F398" s="30">
        <f t="shared" si="106"/>
        <v>7</v>
      </c>
      <c r="G398" s="30">
        <f t="shared" si="107"/>
        <v>25</v>
      </c>
      <c r="H398" s="30">
        <f t="shared" si="108"/>
        <v>5</v>
      </c>
      <c r="I398" s="30">
        <f t="shared" si="109"/>
        <v>1</v>
      </c>
      <c r="J398" s="30">
        <f t="shared" si="110"/>
        <v>0</v>
      </c>
      <c r="L398" s="31">
        <f t="shared" si="121"/>
        <v>7700000</v>
      </c>
      <c r="M398" s="30">
        <f t="shared" si="111"/>
        <v>0</v>
      </c>
      <c r="N398" s="30">
        <f t="shared" si="112"/>
        <v>0</v>
      </c>
      <c r="O398" s="30">
        <f t="shared" si="113"/>
        <v>180000</v>
      </c>
      <c r="P398" s="30">
        <f t="shared" si="114"/>
        <v>0</v>
      </c>
      <c r="R398" s="30">
        <f t="shared" si="115"/>
        <v>373333.33333333331</v>
      </c>
      <c r="S398" s="30">
        <f t="shared" si="116"/>
        <v>373333.33333333331</v>
      </c>
      <c r="T398" s="30">
        <f t="shared" si="117"/>
        <v>5340000</v>
      </c>
      <c r="V398" s="30">
        <f t="shared" si="118"/>
        <v>0</v>
      </c>
      <c r="X398" s="30">
        <f t="shared" si="102"/>
        <v>0</v>
      </c>
      <c r="Z398" s="30">
        <f t="shared" si="119"/>
        <v>5893333.333333333</v>
      </c>
    </row>
    <row r="399" spans="2:26" x14ac:dyDescent="0.2">
      <c r="B399" s="34">
        <f t="shared" si="120"/>
        <v>43442</v>
      </c>
      <c r="C399" s="30" t="str">
        <f t="shared" si="103"/>
        <v>Sat</v>
      </c>
      <c r="D399" s="30">
        <f t="shared" si="104"/>
        <v>0</v>
      </c>
      <c r="E399" s="30">
        <f t="shared" si="105"/>
        <v>12</v>
      </c>
      <c r="F399" s="30">
        <f t="shared" si="106"/>
        <v>8</v>
      </c>
      <c r="G399" s="30">
        <f t="shared" si="107"/>
        <v>24</v>
      </c>
      <c r="H399" s="30">
        <f t="shared" si="108"/>
        <v>5</v>
      </c>
      <c r="I399" s="30">
        <f t="shared" si="109"/>
        <v>1</v>
      </c>
      <c r="J399" s="30">
        <f t="shared" si="110"/>
        <v>0</v>
      </c>
      <c r="L399" s="31">
        <f t="shared" si="121"/>
        <v>8050000</v>
      </c>
      <c r="M399" s="30">
        <f t="shared" si="111"/>
        <v>0</v>
      </c>
      <c r="N399" s="30">
        <f t="shared" si="112"/>
        <v>180000</v>
      </c>
      <c r="O399" s="30">
        <f t="shared" si="113"/>
        <v>0</v>
      </c>
      <c r="P399" s="30">
        <f t="shared" si="114"/>
        <v>0</v>
      </c>
      <c r="R399" s="30">
        <f t="shared" si="115"/>
        <v>373333.33333333331</v>
      </c>
      <c r="S399" s="30">
        <f t="shared" si="116"/>
        <v>0</v>
      </c>
      <c r="T399" s="30">
        <f t="shared" si="117"/>
        <v>0</v>
      </c>
      <c r="V399" s="30">
        <f t="shared" si="118"/>
        <v>0</v>
      </c>
      <c r="X399" s="30">
        <f t="shared" si="102"/>
        <v>0</v>
      </c>
      <c r="Z399" s="30">
        <f t="shared" si="119"/>
        <v>0</v>
      </c>
    </row>
    <row r="400" spans="2:26" x14ac:dyDescent="0.2">
      <c r="B400" s="34">
        <f t="shared" si="120"/>
        <v>43443</v>
      </c>
      <c r="C400" s="30" t="str">
        <f t="shared" si="103"/>
        <v>Sun</v>
      </c>
      <c r="D400" s="30">
        <f t="shared" si="104"/>
        <v>0</v>
      </c>
      <c r="E400" s="30">
        <f t="shared" si="105"/>
        <v>12</v>
      </c>
      <c r="F400" s="30">
        <f t="shared" si="106"/>
        <v>9</v>
      </c>
      <c r="G400" s="30">
        <f t="shared" si="107"/>
        <v>23</v>
      </c>
      <c r="H400" s="30">
        <f t="shared" si="108"/>
        <v>5</v>
      </c>
      <c r="I400" s="30">
        <f t="shared" si="109"/>
        <v>1</v>
      </c>
      <c r="J400" s="30">
        <f t="shared" si="110"/>
        <v>0</v>
      </c>
      <c r="L400" s="31">
        <f t="shared" si="121"/>
        <v>8400000</v>
      </c>
      <c r="M400" s="30">
        <f t="shared" si="111"/>
        <v>0</v>
      </c>
      <c r="N400" s="30">
        <f t="shared" si="112"/>
        <v>360000</v>
      </c>
      <c r="O400" s="30">
        <f t="shared" si="113"/>
        <v>0</v>
      </c>
      <c r="P400" s="30">
        <f t="shared" si="114"/>
        <v>0</v>
      </c>
      <c r="R400" s="30">
        <f t="shared" si="115"/>
        <v>373333.33333333331</v>
      </c>
      <c r="S400" s="30">
        <f t="shared" si="116"/>
        <v>0</v>
      </c>
      <c r="T400" s="30">
        <f t="shared" si="117"/>
        <v>0</v>
      </c>
      <c r="V400" s="30">
        <f t="shared" si="118"/>
        <v>0</v>
      </c>
      <c r="X400" s="30">
        <f t="shared" si="102"/>
        <v>0</v>
      </c>
      <c r="Z400" s="30">
        <f t="shared" si="119"/>
        <v>0</v>
      </c>
    </row>
    <row r="401" spans="2:26" x14ac:dyDescent="0.2">
      <c r="B401" s="34">
        <f t="shared" si="120"/>
        <v>43444</v>
      </c>
      <c r="C401" s="30" t="str">
        <f t="shared" si="103"/>
        <v>Mon</v>
      </c>
      <c r="D401" s="30">
        <f t="shared" si="104"/>
        <v>1</v>
      </c>
      <c r="E401" s="30">
        <f t="shared" si="105"/>
        <v>12</v>
      </c>
      <c r="F401" s="30">
        <f t="shared" si="106"/>
        <v>10</v>
      </c>
      <c r="G401" s="30">
        <f t="shared" si="107"/>
        <v>22</v>
      </c>
      <c r="H401" s="30">
        <f t="shared" si="108"/>
        <v>6</v>
      </c>
      <c r="I401" s="30">
        <f t="shared" si="109"/>
        <v>1</v>
      </c>
      <c r="J401" s="30">
        <f t="shared" si="110"/>
        <v>3633000</v>
      </c>
      <c r="L401" s="31">
        <f t="shared" si="121"/>
        <v>8750000</v>
      </c>
      <c r="M401" s="30">
        <f t="shared" si="111"/>
        <v>0</v>
      </c>
      <c r="N401" s="30">
        <f t="shared" si="112"/>
        <v>0</v>
      </c>
      <c r="O401" s="30">
        <f t="shared" si="113"/>
        <v>540000</v>
      </c>
      <c r="P401" s="30">
        <f t="shared" si="114"/>
        <v>0</v>
      </c>
      <c r="R401" s="30">
        <f t="shared" si="115"/>
        <v>373333.33333333331</v>
      </c>
      <c r="S401" s="30">
        <f t="shared" si="116"/>
        <v>373333.33333333331</v>
      </c>
      <c r="T401" s="30">
        <f t="shared" si="117"/>
        <v>0</v>
      </c>
      <c r="V401" s="30">
        <f t="shared" si="118"/>
        <v>0</v>
      </c>
      <c r="X401" s="30">
        <f t="shared" si="102"/>
        <v>0</v>
      </c>
      <c r="Z401" s="30">
        <f t="shared" si="119"/>
        <v>4546333.333333333</v>
      </c>
    </row>
    <row r="402" spans="2:26" x14ac:dyDescent="0.2">
      <c r="B402" s="34">
        <f t="shared" si="120"/>
        <v>43445</v>
      </c>
      <c r="C402" s="30" t="str">
        <f t="shared" si="103"/>
        <v>Tue</v>
      </c>
      <c r="D402" s="30">
        <f t="shared" si="104"/>
        <v>1</v>
      </c>
      <c r="E402" s="30">
        <f t="shared" si="105"/>
        <v>12</v>
      </c>
      <c r="F402" s="30">
        <f t="shared" si="106"/>
        <v>11</v>
      </c>
      <c r="G402" s="30">
        <f t="shared" si="107"/>
        <v>21</v>
      </c>
      <c r="H402" s="30">
        <f t="shared" si="108"/>
        <v>7</v>
      </c>
      <c r="I402" s="30">
        <f t="shared" si="109"/>
        <v>1</v>
      </c>
      <c r="J402" s="30">
        <f t="shared" si="110"/>
        <v>0</v>
      </c>
      <c r="L402" s="31">
        <f t="shared" si="121"/>
        <v>9100000</v>
      </c>
      <c r="M402" s="30">
        <f t="shared" si="111"/>
        <v>0</v>
      </c>
      <c r="N402" s="30">
        <f t="shared" si="112"/>
        <v>0</v>
      </c>
      <c r="O402" s="30">
        <f t="shared" si="113"/>
        <v>180000</v>
      </c>
      <c r="P402" s="30">
        <f t="shared" si="114"/>
        <v>0</v>
      </c>
      <c r="R402" s="30">
        <f t="shared" si="115"/>
        <v>373333.33333333331</v>
      </c>
      <c r="S402" s="30">
        <f t="shared" si="116"/>
        <v>373333.33333333331</v>
      </c>
      <c r="T402" s="30">
        <f t="shared" si="117"/>
        <v>0</v>
      </c>
      <c r="V402" s="30">
        <f t="shared" si="118"/>
        <v>0</v>
      </c>
      <c r="X402" s="30">
        <f t="shared" si="102"/>
        <v>0</v>
      </c>
      <c r="Z402" s="30">
        <f t="shared" si="119"/>
        <v>553333.33333333326</v>
      </c>
    </row>
    <row r="403" spans="2:26" x14ac:dyDescent="0.2">
      <c r="B403" s="34">
        <f t="shared" si="120"/>
        <v>43446</v>
      </c>
      <c r="C403" s="30" t="str">
        <f t="shared" si="103"/>
        <v>Wed</v>
      </c>
      <c r="D403" s="30">
        <f t="shared" si="104"/>
        <v>1</v>
      </c>
      <c r="E403" s="30">
        <f t="shared" si="105"/>
        <v>12</v>
      </c>
      <c r="F403" s="30">
        <f t="shared" si="106"/>
        <v>12</v>
      </c>
      <c r="G403" s="30">
        <f t="shared" si="107"/>
        <v>20</v>
      </c>
      <c r="H403" s="30">
        <f t="shared" si="108"/>
        <v>8</v>
      </c>
      <c r="I403" s="30">
        <f t="shared" si="109"/>
        <v>1</v>
      </c>
      <c r="J403" s="30">
        <f t="shared" si="110"/>
        <v>0</v>
      </c>
      <c r="L403" s="31">
        <f t="shared" si="121"/>
        <v>9450000</v>
      </c>
      <c r="M403" s="30">
        <f t="shared" si="111"/>
        <v>0</v>
      </c>
      <c r="N403" s="30">
        <f t="shared" si="112"/>
        <v>0</v>
      </c>
      <c r="O403" s="30">
        <f t="shared" si="113"/>
        <v>180000</v>
      </c>
      <c r="P403" s="30">
        <f t="shared" si="114"/>
        <v>0</v>
      </c>
      <c r="R403" s="30">
        <f t="shared" si="115"/>
        <v>373333.33333333331</v>
      </c>
      <c r="S403" s="30">
        <f t="shared" si="116"/>
        <v>373333.33333333331</v>
      </c>
      <c r="T403" s="30">
        <f t="shared" si="117"/>
        <v>0</v>
      </c>
      <c r="V403" s="30">
        <f t="shared" si="118"/>
        <v>0</v>
      </c>
      <c r="X403" s="30">
        <f t="shared" si="102"/>
        <v>1790000</v>
      </c>
      <c r="Z403" s="30">
        <f t="shared" si="119"/>
        <v>2343333.333333333</v>
      </c>
    </row>
    <row r="404" spans="2:26" x14ac:dyDescent="0.2">
      <c r="B404" s="34">
        <f t="shared" si="120"/>
        <v>43447</v>
      </c>
      <c r="C404" s="30" t="str">
        <f t="shared" si="103"/>
        <v>Thu</v>
      </c>
      <c r="D404" s="30">
        <f t="shared" si="104"/>
        <v>1</v>
      </c>
      <c r="E404" s="30">
        <f t="shared" si="105"/>
        <v>12</v>
      </c>
      <c r="F404" s="30">
        <f t="shared" si="106"/>
        <v>13</v>
      </c>
      <c r="G404" s="30">
        <f t="shared" si="107"/>
        <v>19</v>
      </c>
      <c r="H404" s="30">
        <f t="shared" si="108"/>
        <v>9</v>
      </c>
      <c r="I404" s="30">
        <f t="shared" si="109"/>
        <v>2</v>
      </c>
      <c r="J404" s="30">
        <f t="shared" si="110"/>
        <v>0</v>
      </c>
      <c r="L404" s="31">
        <f t="shared" si="121"/>
        <v>9800000</v>
      </c>
      <c r="M404" s="30">
        <f t="shared" si="111"/>
        <v>0</v>
      </c>
      <c r="N404" s="30">
        <f t="shared" si="112"/>
        <v>0</v>
      </c>
      <c r="O404" s="30">
        <f t="shared" si="113"/>
        <v>180000</v>
      </c>
      <c r="P404" s="30">
        <f t="shared" si="114"/>
        <v>0</v>
      </c>
      <c r="R404" s="30">
        <f t="shared" si="115"/>
        <v>373333.33333333331</v>
      </c>
      <c r="S404" s="30">
        <f t="shared" si="116"/>
        <v>373333.33333333331</v>
      </c>
      <c r="T404" s="30">
        <f t="shared" si="117"/>
        <v>0</v>
      </c>
      <c r="V404" s="30">
        <f t="shared" si="118"/>
        <v>0</v>
      </c>
      <c r="X404" s="30">
        <f t="shared" si="102"/>
        <v>0</v>
      </c>
      <c r="Z404" s="30">
        <f t="shared" si="119"/>
        <v>553333.33333333326</v>
      </c>
    </row>
    <row r="405" spans="2:26" x14ac:dyDescent="0.2">
      <c r="B405" s="34">
        <f t="shared" si="120"/>
        <v>43448</v>
      </c>
      <c r="C405" s="30" t="str">
        <f t="shared" si="103"/>
        <v>Fri</v>
      </c>
      <c r="D405" s="30">
        <f t="shared" si="104"/>
        <v>1</v>
      </c>
      <c r="E405" s="30">
        <f t="shared" si="105"/>
        <v>12</v>
      </c>
      <c r="F405" s="30">
        <f t="shared" si="106"/>
        <v>14</v>
      </c>
      <c r="G405" s="30">
        <f t="shared" si="107"/>
        <v>18</v>
      </c>
      <c r="H405" s="30">
        <f t="shared" si="108"/>
        <v>10</v>
      </c>
      <c r="I405" s="30">
        <f t="shared" si="109"/>
        <v>2</v>
      </c>
      <c r="J405" s="30">
        <f t="shared" si="110"/>
        <v>0</v>
      </c>
      <c r="L405" s="31">
        <f t="shared" si="121"/>
        <v>10150000</v>
      </c>
      <c r="M405" s="30">
        <f t="shared" si="111"/>
        <v>0</v>
      </c>
      <c r="N405" s="30">
        <f t="shared" si="112"/>
        <v>0</v>
      </c>
      <c r="O405" s="30">
        <f t="shared" si="113"/>
        <v>180000</v>
      </c>
      <c r="P405" s="30">
        <f t="shared" si="114"/>
        <v>0</v>
      </c>
      <c r="R405" s="30">
        <f t="shared" si="115"/>
        <v>373333.33333333331</v>
      </c>
      <c r="S405" s="30">
        <f t="shared" si="116"/>
        <v>373333.33333333331</v>
      </c>
      <c r="T405" s="30">
        <f t="shared" si="117"/>
        <v>5340000</v>
      </c>
      <c r="V405" s="30">
        <f t="shared" si="118"/>
        <v>0</v>
      </c>
      <c r="X405" s="30">
        <f t="shared" si="102"/>
        <v>0</v>
      </c>
      <c r="Z405" s="30">
        <f t="shared" si="119"/>
        <v>5893333.333333333</v>
      </c>
    </row>
    <row r="406" spans="2:26" x14ac:dyDescent="0.2">
      <c r="B406" s="34">
        <f t="shared" si="120"/>
        <v>43449</v>
      </c>
      <c r="C406" s="30" t="str">
        <f t="shared" si="103"/>
        <v>Sat</v>
      </c>
      <c r="D406" s="30">
        <f t="shared" si="104"/>
        <v>0</v>
      </c>
      <c r="E406" s="30">
        <f t="shared" si="105"/>
        <v>12</v>
      </c>
      <c r="F406" s="30">
        <f t="shared" si="106"/>
        <v>15</v>
      </c>
      <c r="G406" s="30">
        <f t="shared" si="107"/>
        <v>17</v>
      </c>
      <c r="H406" s="30">
        <f t="shared" si="108"/>
        <v>10</v>
      </c>
      <c r="I406" s="30">
        <f t="shared" si="109"/>
        <v>2</v>
      </c>
      <c r="J406" s="30">
        <f t="shared" si="110"/>
        <v>0</v>
      </c>
      <c r="L406" s="31">
        <f t="shared" si="121"/>
        <v>10500000</v>
      </c>
      <c r="M406" s="30">
        <f t="shared" si="111"/>
        <v>0</v>
      </c>
      <c r="N406" s="30">
        <f t="shared" si="112"/>
        <v>180000</v>
      </c>
      <c r="O406" s="30">
        <f t="shared" si="113"/>
        <v>0</v>
      </c>
      <c r="P406" s="30">
        <f t="shared" si="114"/>
        <v>7130000</v>
      </c>
      <c r="R406" s="30">
        <f t="shared" si="115"/>
        <v>373333.33333333331</v>
      </c>
      <c r="S406" s="30">
        <f t="shared" si="116"/>
        <v>0</v>
      </c>
      <c r="T406" s="30">
        <f t="shared" si="117"/>
        <v>0</v>
      </c>
      <c r="V406" s="30">
        <f t="shared" si="118"/>
        <v>0</v>
      </c>
      <c r="X406" s="30">
        <f t="shared" si="102"/>
        <v>0</v>
      </c>
      <c r="Z406" s="30">
        <f t="shared" si="119"/>
        <v>7130000</v>
      </c>
    </row>
    <row r="407" spans="2:26" x14ac:dyDescent="0.2">
      <c r="B407" s="34">
        <f t="shared" si="120"/>
        <v>43450</v>
      </c>
      <c r="C407" s="30" t="str">
        <f t="shared" si="103"/>
        <v>Sun</v>
      </c>
      <c r="D407" s="30">
        <f t="shared" si="104"/>
        <v>0</v>
      </c>
      <c r="E407" s="30">
        <f t="shared" si="105"/>
        <v>12</v>
      </c>
      <c r="F407" s="30">
        <f t="shared" si="106"/>
        <v>16</v>
      </c>
      <c r="G407" s="30">
        <f t="shared" si="107"/>
        <v>16</v>
      </c>
      <c r="H407" s="30">
        <f t="shared" si="108"/>
        <v>10</v>
      </c>
      <c r="I407" s="30">
        <f t="shared" si="109"/>
        <v>2</v>
      </c>
      <c r="J407" s="30">
        <f t="shared" si="110"/>
        <v>0</v>
      </c>
      <c r="L407" s="31">
        <f t="shared" si="121"/>
        <v>10850000</v>
      </c>
      <c r="M407" s="30">
        <f t="shared" si="111"/>
        <v>0</v>
      </c>
      <c r="N407" s="30">
        <f t="shared" si="112"/>
        <v>360000</v>
      </c>
      <c r="O407" s="30">
        <f t="shared" si="113"/>
        <v>0</v>
      </c>
      <c r="P407" s="30">
        <f t="shared" si="114"/>
        <v>0</v>
      </c>
      <c r="R407" s="30">
        <f t="shared" si="115"/>
        <v>373333.33333333331</v>
      </c>
      <c r="S407" s="30">
        <f t="shared" si="116"/>
        <v>0</v>
      </c>
      <c r="T407" s="30">
        <f t="shared" si="117"/>
        <v>0</v>
      </c>
      <c r="V407" s="30">
        <f t="shared" si="118"/>
        <v>0</v>
      </c>
      <c r="X407" s="30">
        <f t="shared" si="102"/>
        <v>0</v>
      </c>
      <c r="Z407" s="30">
        <f t="shared" si="119"/>
        <v>0</v>
      </c>
    </row>
    <row r="408" spans="2:26" x14ac:dyDescent="0.2">
      <c r="B408" s="34">
        <f t="shared" si="120"/>
        <v>43451</v>
      </c>
      <c r="C408" s="30" t="str">
        <f t="shared" si="103"/>
        <v>Mon</v>
      </c>
      <c r="D408" s="30">
        <f t="shared" si="104"/>
        <v>1</v>
      </c>
      <c r="E408" s="30">
        <f t="shared" si="105"/>
        <v>12</v>
      </c>
      <c r="F408" s="30">
        <f t="shared" si="106"/>
        <v>17</v>
      </c>
      <c r="G408" s="30">
        <f t="shared" si="107"/>
        <v>15</v>
      </c>
      <c r="H408" s="30">
        <f t="shared" si="108"/>
        <v>11</v>
      </c>
      <c r="I408" s="30">
        <f t="shared" si="109"/>
        <v>2</v>
      </c>
      <c r="J408" s="30">
        <f t="shared" si="110"/>
        <v>0</v>
      </c>
      <c r="L408" s="31">
        <f t="shared" si="121"/>
        <v>11200000</v>
      </c>
      <c r="M408" s="30">
        <f t="shared" si="111"/>
        <v>0</v>
      </c>
      <c r="N408" s="30">
        <f t="shared" si="112"/>
        <v>0</v>
      </c>
      <c r="O408" s="30">
        <f t="shared" si="113"/>
        <v>540000</v>
      </c>
      <c r="P408" s="30">
        <f t="shared" si="114"/>
        <v>0</v>
      </c>
      <c r="R408" s="30">
        <f t="shared" si="115"/>
        <v>373333.33333333331</v>
      </c>
      <c r="S408" s="30">
        <f t="shared" si="116"/>
        <v>373333.33333333331</v>
      </c>
      <c r="T408" s="30">
        <f t="shared" si="117"/>
        <v>0</v>
      </c>
      <c r="V408" s="30">
        <f t="shared" si="118"/>
        <v>0</v>
      </c>
      <c r="X408" s="30">
        <f t="shared" si="102"/>
        <v>0</v>
      </c>
      <c r="Z408" s="30">
        <f t="shared" si="119"/>
        <v>913333.33333333326</v>
      </c>
    </row>
    <row r="409" spans="2:26" x14ac:dyDescent="0.2">
      <c r="B409" s="34">
        <f t="shared" si="120"/>
        <v>43452</v>
      </c>
      <c r="C409" s="30" t="str">
        <f t="shared" si="103"/>
        <v>Tue</v>
      </c>
      <c r="D409" s="30">
        <f t="shared" si="104"/>
        <v>1</v>
      </c>
      <c r="E409" s="30">
        <f t="shared" si="105"/>
        <v>12</v>
      </c>
      <c r="F409" s="30">
        <f t="shared" si="106"/>
        <v>18</v>
      </c>
      <c r="G409" s="30">
        <f t="shared" si="107"/>
        <v>14</v>
      </c>
      <c r="H409" s="30">
        <f t="shared" si="108"/>
        <v>12</v>
      </c>
      <c r="I409" s="30">
        <f t="shared" si="109"/>
        <v>2</v>
      </c>
      <c r="J409" s="30">
        <f t="shared" si="110"/>
        <v>7093000</v>
      </c>
      <c r="L409" s="31">
        <f t="shared" si="121"/>
        <v>11550000</v>
      </c>
      <c r="M409" s="30">
        <f t="shared" si="111"/>
        <v>0</v>
      </c>
      <c r="N409" s="30">
        <f t="shared" si="112"/>
        <v>0</v>
      </c>
      <c r="O409" s="30">
        <f t="shared" si="113"/>
        <v>180000</v>
      </c>
      <c r="P409" s="30">
        <f t="shared" si="114"/>
        <v>0</v>
      </c>
      <c r="R409" s="30">
        <f t="shared" si="115"/>
        <v>373333.33333333331</v>
      </c>
      <c r="S409" s="30">
        <f t="shared" si="116"/>
        <v>373333.33333333331</v>
      </c>
      <c r="T409" s="30">
        <f t="shared" si="117"/>
        <v>0</v>
      </c>
      <c r="V409" s="30">
        <f t="shared" si="118"/>
        <v>0</v>
      </c>
      <c r="X409" s="30">
        <f t="shared" si="102"/>
        <v>0</v>
      </c>
      <c r="Z409" s="30">
        <f t="shared" si="119"/>
        <v>7646333.333333333</v>
      </c>
    </row>
    <row r="410" spans="2:26" x14ac:dyDescent="0.2">
      <c r="B410" s="34">
        <f t="shared" si="120"/>
        <v>43453</v>
      </c>
      <c r="C410" s="30" t="str">
        <f t="shared" si="103"/>
        <v>Wed</v>
      </c>
      <c r="D410" s="30">
        <f t="shared" si="104"/>
        <v>1</v>
      </c>
      <c r="E410" s="30">
        <f t="shared" si="105"/>
        <v>12</v>
      </c>
      <c r="F410" s="30">
        <f t="shared" si="106"/>
        <v>19</v>
      </c>
      <c r="G410" s="30">
        <f t="shared" si="107"/>
        <v>13</v>
      </c>
      <c r="H410" s="30">
        <f t="shared" si="108"/>
        <v>13</v>
      </c>
      <c r="I410" s="30">
        <f t="shared" si="109"/>
        <v>2</v>
      </c>
      <c r="J410" s="30">
        <f t="shared" si="110"/>
        <v>0</v>
      </c>
      <c r="L410" s="31">
        <f t="shared" si="121"/>
        <v>11900000</v>
      </c>
      <c r="M410" s="30">
        <f t="shared" si="111"/>
        <v>0</v>
      </c>
      <c r="N410" s="30">
        <f t="shared" si="112"/>
        <v>0</v>
      </c>
      <c r="O410" s="30">
        <f t="shared" si="113"/>
        <v>180000</v>
      </c>
      <c r="P410" s="30">
        <f t="shared" si="114"/>
        <v>0</v>
      </c>
      <c r="R410" s="30">
        <f t="shared" si="115"/>
        <v>373333.33333333331</v>
      </c>
      <c r="S410" s="30">
        <f t="shared" si="116"/>
        <v>373333.33333333331</v>
      </c>
      <c r="T410" s="30">
        <f t="shared" si="117"/>
        <v>0</v>
      </c>
      <c r="V410" s="30">
        <f t="shared" si="118"/>
        <v>0</v>
      </c>
      <c r="X410" s="30">
        <f t="shared" si="102"/>
        <v>1790000</v>
      </c>
      <c r="Z410" s="30">
        <f t="shared" si="119"/>
        <v>2343333.333333333</v>
      </c>
    </row>
    <row r="411" spans="2:26" x14ac:dyDescent="0.2">
      <c r="B411" s="34">
        <f t="shared" si="120"/>
        <v>43454</v>
      </c>
      <c r="C411" s="30" t="str">
        <f t="shared" si="103"/>
        <v>Thu</v>
      </c>
      <c r="D411" s="30">
        <f t="shared" si="104"/>
        <v>1</v>
      </c>
      <c r="E411" s="30">
        <f t="shared" si="105"/>
        <v>12</v>
      </c>
      <c r="F411" s="30">
        <f t="shared" si="106"/>
        <v>20</v>
      </c>
      <c r="G411" s="30">
        <f t="shared" si="107"/>
        <v>12</v>
      </c>
      <c r="H411" s="30">
        <f t="shared" si="108"/>
        <v>14</v>
      </c>
      <c r="I411" s="30">
        <f t="shared" si="109"/>
        <v>3</v>
      </c>
      <c r="J411" s="30">
        <f t="shared" si="110"/>
        <v>0</v>
      </c>
      <c r="L411" s="31">
        <f t="shared" si="121"/>
        <v>0</v>
      </c>
      <c r="M411" s="30">
        <f t="shared" si="111"/>
        <v>12250000</v>
      </c>
      <c r="N411" s="30">
        <f t="shared" si="112"/>
        <v>0</v>
      </c>
      <c r="O411" s="30">
        <f t="shared" si="113"/>
        <v>180000</v>
      </c>
      <c r="P411" s="30">
        <f t="shared" si="114"/>
        <v>0</v>
      </c>
      <c r="R411" s="30">
        <f t="shared" si="115"/>
        <v>373333.33333333331</v>
      </c>
      <c r="S411" s="30">
        <f t="shared" si="116"/>
        <v>373333.33333333331</v>
      </c>
      <c r="T411" s="30">
        <f t="shared" si="117"/>
        <v>5340000</v>
      </c>
      <c r="V411" s="30">
        <f t="shared" si="118"/>
        <v>0</v>
      </c>
      <c r="X411" s="30">
        <f t="shared" ref="X411:X458" si="122">IF(OR(
(C412=$Y$16)*(F412&lt;=10),
(C411=$Y$16)*(F411&gt;10)*(G411&gt;10),
(C410=$Y$16)*(G410&lt;=10)
),$Y$14,0)</f>
        <v>0</v>
      </c>
      <c r="Z411" s="30">
        <f t="shared" si="119"/>
        <v>18143333.333333336</v>
      </c>
    </row>
    <row r="412" spans="2:26" x14ac:dyDescent="0.2">
      <c r="B412" s="34">
        <f t="shared" si="120"/>
        <v>43455</v>
      </c>
      <c r="C412" s="30" t="str">
        <f t="shared" ref="C412:C458" si="123">TEXT(B412,"ddd")</f>
        <v>Fri</v>
      </c>
      <c r="D412" s="30">
        <f t="shared" ref="D412:D458" si="124">1-(C412="Sat")-(C412="Sun")</f>
        <v>1</v>
      </c>
      <c r="E412" s="30">
        <f t="shared" ref="E412:E458" si="125">MONTH(B412)</f>
        <v>12</v>
      </c>
      <c r="F412" s="30">
        <f t="shared" ref="F412:F458" si="126">DAY(B412)</f>
        <v>21</v>
      </c>
      <c r="G412" s="30">
        <f t="shared" ref="G412:G458" si="127">IF(E412=E411,G411-1,EOMONTH(B412,0)-B412+1)</f>
        <v>11</v>
      </c>
      <c r="H412" s="30">
        <f t="shared" ref="H412:H458" si="128">D412+IF(E412=E411,H411)</f>
        <v>15</v>
      </c>
      <c r="I412" s="30">
        <f t="shared" ref="I412:I458" si="129">(C412="Thu")+IF(E412=E411,I411,0)</f>
        <v>3</v>
      </c>
      <c r="J412" s="30">
        <f t="shared" ref="J412:J458" si="130">$K$14*SUMIFS($K$17:$K$20,$J$17:$J$20,$F412)</f>
        <v>0</v>
      </c>
      <c r="L412" s="31">
        <f t="shared" si="121"/>
        <v>350000</v>
      </c>
      <c r="M412" s="30">
        <f t="shared" ref="M412:M458" si="131">IF(L412=0,L411+M$14,0)</f>
        <v>0</v>
      </c>
      <c r="N412" s="30">
        <f t="shared" ref="N412:N458" si="132">IF(D412,0,SUM(N411,$O$14))</f>
        <v>0</v>
      </c>
      <c r="O412" s="30">
        <f t="shared" ref="O412:O458" si="133">IF(D412,SUM(O$14,N411),0)</f>
        <v>180000</v>
      </c>
      <c r="P412" s="30">
        <f t="shared" ref="P412:P458" si="134">IF(F412=15,$Q$14*(EOMONTH(B412,0)-EOMONTH(B412,-1)),0)</f>
        <v>0</v>
      </c>
      <c r="R412" s="30">
        <f t="shared" ref="R412:R458" si="135">IF(E412=E411,R411,$S$14*COUNTIFS($B$27:$B$458,"&gt;="&amp;$B412,$B$27:$B$458,"&lt;="&amp;EOMONTH(B412,0),$C$27:$C$458,$S$15)/SUMIFS($D$27:$D$458,$B$27:$B$458,"&gt;="&amp;$B412,$B$27:$B$458,"&lt;="&amp;EOMONTH(B412,0)))</f>
        <v>373333.33333333331</v>
      </c>
      <c r="S412" s="30">
        <f t="shared" ref="S412:S458" si="136">R412*D412</f>
        <v>373333.33333333331</v>
      </c>
      <c r="T412" s="30">
        <f t="shared" ref="T412:T458" si="137">IF(OR((C412="Fri")*(2-ISERROR(MATCH(F412+1,$T$18:$T$20,0))-ISERROR(MATCH(F412+2,$T$18:$T$20,0))),
(1-ISERROR(MATCH(F412,$T$18:$T$20,0)))*D412),$U$14,0)</f>
        <v>0</v>
      </c>
      <c r="V412" s="30">
        <f t="shared" ref="V412:V458" si="138">IF(MOD(E412,2)=0,H412=1,H412=3)*$W$14*D412</f>
        <v>0</v>
      </c>
      <c r="X412" s="30">
        <f t="shared" si="122"/>
        <v>0</v>
      </c>
      <c r="Z412" s="30">
        <f t="shared" ref="Z412:Z458" si="139">SUMIFS(J412:Y412,$J$26:$Y$26,"Payment")</f>
        <v>553333.33333333326</v>
      </c>
    </row>
    <row r="413" spans="2:26" x14ac:dyDescent="0.2">
      <c r="B413" s="34">
        <f t="shared" ref="B413:B458" si="140">+B412+1</f>
        <v>43456</v>
      </c>
      <c r="C413" s="30" t="str">
        <f t="shared" si="123"/>
        <v>Sat</v>
      </c>
      <c r="D413" s="30">
        <f t="shared" si="124"/>
        <v>0</v>
      </c>
      <c r="E413" s="30">
        <f t="shared" si="125"/>
        <v>12</v>
      </c>
      <c r="F413" s="30">
        <f t="shared" si="126"/>
        <v>22</v>
      </c>
      <c r="G413" s="30">
        <f t="shared" si="127"/>
        <v>10</v>
      </c>
      <c r="H413" s="30">
        <f t="shared" si="128"/>
        <v>15</v>
      </c>
      <c r="I413" s="30">
        <f t="shared" si="129"/>
        <v>3</v>
      </c>
      <c r="J413" s="30">
        <f t="shared" si="130"/>
        <v>0</v>
      </c>
      <c r="L413" s="31">
        <f t="shared" si="121"/>
        <v>700000</v>
      </c>
      <c r="M413" s="30">
        <f t="shared" si="131"/>
        <v>0</v>
      </c>
      <c r="N413" s="30">
        <f t="shared" si="132"/>
        <v>180000</v>
      </c>
      <c r="O413" s="30">
        <f t="shared" si="133"/>
        <v>0</v>
      </c>
      <c r="P413" s="30">
        <f t="shared" si="134"/>
        <v>0</v>
      </c>
      <c r="R413" s="30">
        <f t="shared" si="135"/>
        <v>373333.33333333331</v>
      </c>
      <c r="S413" s="30">
        <f t="shared" si="136"/>
        <v>0</v>
      </c>
      <c r="T413" s="30">
        <f t="shared" si="137"/>
        <v>0</v>
      </c>
      <c r="V413" s="30">
        <f t="shared" si="138"/>
        <v>0</v>
      </c>
      <c r="X413" s="30">
        <f t="shared" si="122"/>
        <v>0</v>
      </c>
      <c r="Z413" s="30">
        <f t="shared" si="139"/>
        <v>0</v>
      </c>
    </row>
    <row r="414" spans="2:26" x14ac:dyDescent="0.2">
      <c r="B414" s="34">
        <f t="shared" si="140"/>
        <v>43457</v>
      </c>
      <c r="C414" s="30" t="str">
        <f t="shared" si="123"/>
        <v>Sun</v>
      </c>
      <c r="D414" s="30">
        <f t="shared" si="124"/>
        <v>0</v>
      </c>
      <c r="E414" s="30">
        <f t="shared" si="125"/>
        <v>12</v>
      </c>
      <c r="F414" s="30">
        <f t="shared" si="126"/>
        <v>23</v>
      </c>
      <c r="G414" s="30">
        <f t="shared" si="127"/>
        <v>9</v>
      </c>
      <c r="H414" s="30">
        <f t="shared" si="128"/>
        <v>15</v>
      </c>
      <c r="I414" s="30">
        <f t="shared" si="129"/>
        <v>3</v>
      </c>
      <c r="J414" s="30">
        <f t="shared" si="130"/>
        <v>4671000</v>
      </c>
      <c r="L414" s="31">
        <f t="shared" si="121"/>
        <v>1050000</v>
      </c>
      <c r="M414" s="30">
        <f t="shared" si="131"/>
        <v>0</v>
      </c>
      <c r="N414" s="30">
        <f t="shared" si="132"/>
        <v>360000</v>
      </c>
      <c r="O414" s="30">
        <f t="shared" si="133"/>
        <v>0</v>
      </c>
      <c r="P414" s="30">
        <f t="shared" si="134"/>
        <v>0</v>
      </c>
      <c r="R414" s="30">
        <f t="shared" si="135"/>
        <v>373333.33333333331</v>
      </c>
      <c r="S414" s="30">
        <f t="shared" si="136"/>
        <v>0</v>
      </c>
      <c r="T414" s="30">
        <f t="shared" si="137"/>
        <v>0</v>
      </c>
      <c r="V414" s="30">
        <f t="shared" si="138"/>
        <v>0</v>
      </c>
      <c r="X414" s="30">
        <f t="shared" si="122"/>
        <v>0</v>
      </c>
      <c r="Z414" s="30">
        <f t="shared" si="139"/>
        <v>4671000</v>
      </c>
    </row>
    <row r="415" spans="2:26" x14ac:dyDescent="0.2">
      <c r="B415" s="34">
        <f t="shared" si="140"/>
        <v>43458</v>
      </c>
      <c r="C415" s="30" t="str">
        <f t="shared" si="123"/>
        <v>Mon</v>
      </c>
      <c r="D415" s="30">
        <f t="shared" si="124"/>
        <v>1</v>
      </c>
      <c r="E415" s="30">
        <f t="shared" si="125"/>
        <v>12</v>
      </c>
      <c r="F415" s="30">
        <f t="shared" si="126"/>
        <v>24</v>
      </c>
      <c r="G415" s="30">
        <f t="shared" si="127"/>
        <v>8</v>
      </c>
      <c r="H415" s="30">
        <f t="shared" si="128"/>
        <v>16</v>
      </c>
      <c r="I415" s="30">
        <f t="shared" si="129"/>
        <v>3</v>
      </c>
      <c r="J415" s="30">
        <f t="shared" si="130"/>
        <v>0</v>
      </c>
      <c r="L415" s="31">
        <f t="shared" si="121"/>
        <v>1400000</v>
      </c>
      <c r="M415" s="30">
        <f t="shared" si="131"/>
        <v>0</v>
      </c>
      <c r="N415" s="30">
        <f t="shared" si="132"/>
        <v>0</v>
      </c>
      <c r="O415" s="30">
        <f t="shared" si="133"/>
        <v>540000</v>
      </c>
      <c r="P415" s="30">
        <f t="shared" si="134"/>
        <v>0</v>
      </c>
      <c r="R415" s="30">
        <f t="shared" si="135"/>
        <v>373333.33333333331</v>
      </c>
      <c r="S415" s="30">
        <f t="shared" si="136"/>
        <v>373333.33333333331</v>
      </c>
      <c r="T415" s="30">
        <f t="shared" si="137"/>
        <v>0</v>
      </c>
      <c r="V415" s="30">
        <f t="shared" si="138"/>
        <v>0</v>
      </c>
      <c r="X415" s="30">
        <f t="shared" si="122"/>
        <v>0</v>
      </c>
      <c r="Z415" s="30">
        <f t="shared" si="139"/>
        <v>913333.33333333326</v>
      </c>
    </row>
    <row r="416" spans="2:26" x14ac:dyDescent="0.2">
      <c r="B416" s="34">
        <f t="shared" si="140"/>
        <v>43459</v>
      </c>
      <c r="C416" s="30" t="str">
        <f t="shared" si="123"/>
        <v>Tue</v>
      </c>
      <c r="D416" s="30">
        <f t="shared" si="124"/>
        <v>1</v>
      </c>
      <c r="E416" s="30">
        <f t="shared" si="125"/>
        <v>12</v>
      </c>
      <c r="F416" s="30">
        <f t="shared" si="126"/>
        <v>25</v>
      </c>
      <c r="G416" s="30">
        <f t="shared" si="127"/>
        <v>7</v>
      </c>
      <c r="H416" s="30">
        <f t="shared" si="128"/>
        <v>17</v>
      </c>
      <c r="I416" s="30">
        <f t="shared" si="129"/>
        <v>3</v>
      </c>
      <c r="J416" s="30">
        <f t="shared" si="130"/>
        <v>0</v>
      </c>
      <c r="L416" s="31">
        <f t="shared" si="121"/>
        <v>1750000</v>
      </c>
      <c r="M416" s="30">
        <f t="shared" si="131"/>
        <v>0</v>
      </c>
      <c r="N416" s="30">
        <f t="shared" si="132"/>
        <v>0</v>
      </c>
      <c r="O416" s="30">
        <f t="shared" si="133"/>
        <v>180000</v>
      </c>
      <c r="P416" s="30">
        <f t="shared" si="134"/>
        <v>0</v>
      </c>
      <c r="R416" s="30">
        <f t="shared" si="135"/>
        <v>373333.33333333331</v>
      </c>
      <c r="S416" s="30">
        <f t="shared" si="136"/>
        <v>373333.33333333331</v>
      </c>
      <c r="T416" s="30">
        <f t="shared" si="137"/>
        <v>0</v>
      </c>
      <c r="V416" s="30">
        <f t="shared" si="138"/>
        <v>0</v>
      </c>
      <c r="X416" s="30">
        <f t="shared" si="122"/>
        <v>0</v>
      </c>
      <c r="Z416" s="30">
        <f t="shared" si="139"/>
        <v>553333.33333333326</v>
      </c>
    </row>
    <row r="417" spans="2:26" x14ac:dyDescent="0.2">
      <c r="B417" s="34">
        <f t="shared" si="140"/>
        <v>43460</v>
      </c>
      <c r="C417" s="30" t="str">
        <f t="shared" si="123"/>
        <v>Wed</v>
      </c>
      <c r="D417" s="30">
        <f t="shared" si="124"/>
        <v>1</v>
      </c>
      <c r="E417" s="30">
        <f t="shared" si="125"/>
        <v>12</v>
      </c>
      <c r="F417" s="30">
        <f t="shared" si="126"/>
        <v>26</v>
      </c>
      <c r="G417" s="30">
        <f t="shared" si="127"/>
        <v>6</v>
      </c>
      <c r="H417" s="30">
        <f t="shared" si="128"/>
        <v>18</v>
      </c>
      <c r="I417" s="30">
        <f t="shared" si="129"/>
        <v>3</v>
      </c>
      <c r="J417" s="30">
        <f t="shared" si="130"/>
        <v>0</v>
      </c>
      <c r="L417" s="31">
        <f t="shared" si="121"/>
        <v>2100000</v>
      </c>
      <c r="M417" s="30">
        <f t="shared" si="131"/>
        <v>0</v>
      </c>
      <c r="N417" s="30">
        <f t="shared" si="132"/>
        <v>0</v>
      </c>
      <c r="O417" s="30">
        <f t="shared" si="133"/>
        <v>180000</v>
      </c>
      <c r="P417" s="30">
        <f t="shared" si="134"/>
        <v>0</v>
      </c>
      <c r="R417" s="30">
        <f t="shared" si="135"/>
        <v>373333.33333333331</v>
      </c>
      <c r="S417" s="30">
        <f t="shared" si="136"/>
        <v>373333.33333333331</v>
      </c>
      <c r="T417" s="30">
        <f t="shared" si="137"/>
        <v>0</v>
      </c>
      <c r="V417" s="30">
        <f t="shared" si="138"/>
        <v>0</v>
      </c>
      <c r="X417" s="30">
        <f t="shared" si="122"/>
        <v>0</v>
      </c>
      <c r="Z417" s="30">
        <f t="shared" si="139"/>
        <v>553333.33333333326</v>
      </c>
    </row>
    <row r="418" spans="2:26" x14ac:dyDescent="0.2">
      <c r="B418" s="34">
        <f t="shared" si="140"/>
        <v>43461</v>
      </c>
      <c r="C418" s="30" t="str">
        <f t="shared" si="123"/>
        <v>Thu</v>
      </c>
      <c r="D418" s="30">
        <f t="shared" si="124"/>
        <v>1</v>
      </c>
      <c r="E418" s="30">
        <f t="shared" si="125"/>
        <v>12</v>
      </c>
      <c r="F418" s="30">
        <f t="shared" si="126"/>
        <v>27</v>
      </c>
      <c r="G418" s="30">
        <f t="shared" si="127"/>
        <v>5</v>
      </c>
      <c r="H418" s="30">
        <f t="shared" si="128"/>
        <v>19</v>
      </c>
      <c r="I418" s="30">
        <f t="shared" si="129"/>
        <v>4</v>
      </c>
      <c r="J418" s="30">
        <f t="shared" si="130"/>
        <v>0</v>
      </c>
      <c r="L418" s="31">
        <f t="shared" si="121"/>
        <v>2450000</v>
      </c>
      <c r="M418" s="30">
        <f t="shared" si="131"/>
        <v>0</v>
      </c>
      <c r="N418" s="30">
        <f t="shared" si="132"/>
        <v>0</v>
      </c>
      <c r="O418" s="30">
        <f t="shared" si="133"/>
        <v>180000</v>
      </c>
      <c r="P418" s="30">
        <f t="shared" si="134"/>
        <v>0</v>
      </c>
      <c r="R418" s="30">
        <f t="shared" si="135"/>
        <v>373333.33333333331</v>
      </c>
      <c r="S418" s="30">
        <f t="shared" si="136"/>
        <v>373333.33333333331</v>
      </c>
      <c r="T418" s="30">
        <f t="shared" si="137"/>
        <v>0</v>
      </c>
      <c r="V418" s="30">
        <f t="shared" si="138"/>
        <v>0</v>
      </c>
      <c r="X418" s="30">
        <f t="shared" si="122"/>
        <v>1790000</v>
      </c>
      <c r="Z418" s="30">
        <f t="shared" si="139"/>
        <v>2343333.333333333</v>
      </c>
    </row>
    <row r="419" spans="2:26" x14ac:dyDescent="0.2">
      <c r="B419" s="34">
        <f t="shared" si="140"/>
        <v>43462</v>
      </c>
      <c r="C419" s="30" t="str">
        <f t="shared" si="123"/>
        <v>Fri</v>
      </c>
      <c r="D419" s="30">
        <f t="shared" si="124"/>
        <v>1</v>
      </c>
      <c r="E419" s="30">
        <f t="shared" si="125"/>
        <v>12</v>
      </c>
      <c r="F419" s="30">
        <f t="shared" si="126"/>
        <v>28</v>
      </c>
      <c r="G419" s="30">
        <f t="shared" si="127"/>
        <v>4</v>
      </c>
      <c r="H419" s="30">
        <f t="shared" si="128"/>
        <v>20</v>
      </c>
      <c r="I419" s="30">
        <f t="shared" si="129"/>
        <v>4</v>
      </c>
      <c r="J419" s="30">
        <f t="shared" si="130"/>
        <v>0</v>
      </c>
      <c r="L419" s="31">
        <f t="shared" si="121"/>
        <v>2800000</v>
      </c>
      <c r="M419" s="30">
        <f t="shared" si="131"/>
        <v>0</v>
      </c>
      <c r="N419" s="30">
        <f t="shared" si="132"/>
        <v>0</v>
      </c>
      <c r="O419" s="30">
        <f t="shared" si="133"/>
        <v>180000</v>
      </c>
      <c r="P419" s="30">
        <f t="shared" si="134"/>
        <v>0</v>
      </c>
      <c r="R419" s="30">
        <f t="shared" si="135"/>
        <v>373333.33333333331</v>
      </c>
      <c r="S419" s="30">
        <f t="shared" si="136"/>
        <v>373333.33333333331</v>
      </c>
      <c r="T419" s="30">
        <f t="shared" si="137"/>
        <v>0</v>
      </c>
      <c r="V419" s="30">
        <f t="shared" si="138"/>
        <v>0</v>
      </c>
      <c r="X419" s="30">
        <f t="shared" si="122"/>
        <v>0</v>
      </c>
      <c r="Z419" s="30">
        <f t="shared" si="139"/>
        <v>553333.33333333326</v>
      </c>
    </row>
    <row r="420" spans="2:26" x14ac:dyDescent="0.2">
      <c r="B420" s="34">
        <f t="shared" si="140"/>
        <v>43463</v>
      </c>
      <c r="C420" s="30" t="str">
        <f t="shared" si="123"/>
        <v>Sat</v>
      </c>
      <c r="D420" s="30">
        <f t="shared" si="124"/>
        <v>0</v>
      </c>
      <c r="E420" s="30">
        <f t="shared" si="125"/>
        <v>12</v>
      </c>
      <c r="F420" s="30">
        <f t="shared" si="126"/>
        <v>29</v>
      </c>
      <c r="G420" s="30">
        <f t="shared" si="127"/>
        <v>3</v>
      </c>
      <c r="H420" s="30">
        <f t="shared" si="128"/>
        <v>20</v>
      </c>
      <c r="I420" s="30">
        <f t="shared" si="129"/>
        <v>4</v>
      </c>
      <c r="J420" s="30">
        <f t="shared" si="130"/>
        <v>0</v>
      </c>
      <c r="L420" s="31">
        <f t="shared" si="121"/>
        <v>3150000</v>
      </c>
      <c r="M420" s="30">
        <f t="shared" si="131"/>
        <v>0</v>
      </c>
      <c r="N420" s="30">
        <f t="shared" si="132"/>
        <v>180000</v>
      </c>
      <c r="O420" s="30">
        <f t="shared" si="133"/>
        <v>0</v>
      </c>
      <c r="P420" s="30">
        <f t="shared" si="134"/>
        <v>0</v>
      </c>
      <c r="R420" s="30">
        <f t="shared" si="135"/>
        <v>373333.33333333331</v>
      </c>
      <c r="S420" s="30">
        <f t="shared" si="136"/>
        <v>0</v>
      </c>
      <c r="T420" s="30">
        <f t="shared" si="137"/>
        <v>0</v>
      </c>
      <c r="V420" s="30">
        <f t="shared" si="138"/>
        <v>0</v>
      </c>
      <c r="X420" s="30">
        <f t="shared" si="122"/>
        <v>0</v>
      </c>
      <c r="Z420" s="30">
        <f t="shared" si="139"/>
        <v>0</v>
      </c>
    </row>
    <row r="421" spans="2:26" x14ac:dyDescent="0.2">
      <c r="B421" s="34">
        <f t="shared" si="140"/>
        <v>43464</v>
      </c>
      <c r="C421" s="30" t="str">
        <f t="shared" si="123"/>
        <v>Sun</v>
      </c>
      <c r="D421" s="30">
        <f t="shared" si="124"/>
        <v>0</v>
      </c>
      <c r="E421" s="30">
        <f t="shared" si="125"/>
        <v>12</v>
      </c>
      <c r="F421" s="30">
        <f t="shared" si="126"/>
        <v>30</v>
      </c>
      <c r="G421" s="30">
        <f t="shared" si="127"/>
        <v>2</v>
      </c>
      <c r="H421" s="30">
        <f t="shared" si="128"/>
        <v>20</v>
      </c>
      <c r="I421" s="30">
        <f t="shared" si="129"/>
        <v>4</v>
      </c>
      <c r="J421" s="30">
        <f t="shared" si="130"/>
        <v>0</v>
      </c>
      <c r="L421" s="31">
        <f t="shared" si="121"/>
        <v>3500000</v>
      </c>
      <c r="M421" s="30">
        <f t="shared" si="131"/>
        <v>0</v>
      </c>
      <c r="N421" s="30">
        <f t="shared" si="132"/>
        <v>360000</v>
      </c>
      <c r="O421" s="30">
        <f t="shared" si="133"/>
        <v>0</v>
      </c>
      <c r="P421" s="30">
        <f t="shared" si="134"/>
        <v>0</v>
      </c>
      <c r="R421" s="30">
        <f t="shared" si="135"/>
        <v>373333.33333333331</v>
      </c>
      <c r="S421" s="30">
        <f t="shared" si="136"/>
        <v>0</v>
      </c>
      <c r="T421" s="30">
        <f t="shared" si="137"/>
        <v>0</v>
      </c>
      <c r="V421" s="30">
        <f t="shared" si="138"/>
        <v>0</v>
      </c>
      <c r="X421" s="30">
        <f t="shared" si="122"/>
        <v>0</v>
      </c>
      <c r="Z421" s="30">
        <f t="shared" si="139"/>
        <v>0</v>
      </c>
    </row>
    <row r="422" spans="2:26" x14ac:dyDescent="0.2">
      <c r="B422" s="34">
        <f t="shared" si="140"/>
        <v>43465</v>
      </c>
      <c r="C422" s="30" t="str">
        <f t="shared" si="123"/>
        <v>Mon</v>
      </c>
      <c r="D422" s="30">
        <f t="shared" si="124"/>
        <v>1</v>
      </c>
      <c r="E422" s="30">
        <f t="shared" si="125"/>
        <v>12</v>
      </c>
      <c r="F422" s="30">
        <f t="shared" si="126"/>
        <v>31</v>
      </c>
      <c r="G422" s="30">
        <f t="shared" si="127"/>
        <v>1</v>
      </c>
      <c r="H422" s="30">
        <f t="shared" si="128"/>
        <v>21</v>
      </c>
      <c r="I422" s="30">
        <f t="shared" si="129"/>
        <v>4</v>
      </c>
      <c r="J422" s="30">
        <f t="shared" si="130"/>
        <v>0</v>
      </c>
      <c r="L422" s="31">
        <f t="shared" si="121"/>
        <v>3850000</v>
      </c>
      <c r="M422" s="30">
        <f t="shared" si="131"/>
        <v>0</v>
      </c>
      <c r="N422" s="30">
        <f t="shared" si="132"/>
        <v>0</v>
      </c>
      <c r="O422" s="30">
        <f t="shared" si="133"/>
        <v>540000</v>
      </c>
      <c r="P422" s="30">
        <f t="shared" si="134"/>
        <v>0</v>
      </c>
      <c r="R422" s="30">
        <f t="shared" si="135"/>
        <v>373333.33333333331</v>
      </c>
      <c r="S422" s="30">
        <f t="shared" si="136"/>
        <v>373333.33333333331</v>
      </c>
      <c r="T422" s="30">
        <f t="shared" si="137"/>
        <v>0</v>
      </c>
      <c r="V422" s="30">
        <f t="shared" si="138"/>
        <v>0</v>
      </c>
      <c r="X422" s="30">
        <f t="shared" si="122"/>
        <v>0</v>
      </c>
      <c r="Z422" s="30">
        <f t="shared" si="139"/>
        <v>913333.33333333326</v>
      </c>
    </row>
    <row r="423" spans="2:26" x14ac:dyDescent="0.2">
      <c r="B423" s="34">
        <f t="shared" si="140"/>
        <v>43466</v>
      </c>
      <c r="C423" s="30" t="str">
        <f t="shared" si="123"/>
        <v>Tue</v>
      </c>
      <c r="D423" s="30">
        <f t="shared" si="124"/>
        <v>1</v>
      </c>
      <c r="E423" s="30">
        <f t="shared" si="125"/>
        <v>1</v>
      </c>
      <c r="F423" s="30">
        <f t="shared" si="126"/>
        <v>1</v>
      </c>
      <c r="G423" s="30">
        <f t="shared" si="127"/>
        <v>31</v>
      </c>
      <c r="H423" s="30">
        <f t="shared" si="128"/>
        <v>1</v>
      </c>
      <c r="I423" s="30">
        <f t="shared" si="129"/>
        <v>0</v>
      </c>
      <c r="J423" s="30">
        <f t="shared" si="130"/>
        <v>0</v>
      </c>
      <c r="L423" s="31">
        <f t="shared" si="121"/>
        <v>4200000</v>
      </c>
      <c r="M423" s="30">
        <f t="shared" si="131"/>
        <v>0</v>
      </c>
      <c r="N423" s="30">
        <f t="shared" si="132"/>
        <v>0</v>
      </c>
      <c r="O423" s="30">
        <f t="shared" si="133"/>
        <v>180000</v>
      </c>
      <c r="P423" s="30">
        <f t="shared" si="134"/>
        <v>0</v>
      </c>
      <c r="R423" s="30">
        <f t="shared" si="135"/>
        <v>426086.95652173914</v>
      </c>
      <c r="S423" s="30">
        <f t="shared" si="136"/>
        <v>426086.95652173914</v>
      </c>
      <c r="T423" s="30">
        <f t="shared" si="137"/>
        <v>0</v>
      </c>
      <c r="V423" s="30">
        <f t="shared" si="138"/>
        <v>0</v>
      </c>
      <c r="X423" s="30">
        <f t="shared" si="122"/>
        <v>1790000</v>
      </c>
      <c r="Z423" s="30">
        <f t="shared" si="139"/>
        <v>2396086.9565217393</v>
      </c>
    </row>
    <row r="424" spans="2:26" x14ac:dyDescent="0.2">
      <c r="B424" s="34">
        <f t="shared" si="140"/>
        <v>43467</v>
      </c>
      <c r="C424" s="30" t="str">
        <f t="shared" si="123"/>
        <v>Wed</v>
      </c>
      <c r="D424" s="30">
        <f t="shared" si="124"/>
        <v>1</v>
      </c>
      <c r="E424" s="30">
        <f t="shared" si="125"/>
        <v>1</v>
      </c>
      <c r="F424" s="30">
        <f t="shared" si="126"/>
        <v>2</v>
      </c>
      <c r="G424" s="30">
        <f t="shared" si="127"/>
        <v>30</v>
      </c>
      <c r="H424" s="30">
        <f t="shared" si="128"/>
        <v>2</v>
      </c>
      <c r="I424" s="30">
        <f t="shared" si="129"/>
        <v>0</v>
      </c>
      <c r="J424" s="30">
        <f t="shared" si="130"/>
        <v>0</v>
      </c>
      <c r="L424" s="31">
        <f t="shared" si="121"/>
        <v>4550000</v>
      </c>
      <c r="M424" s="30">
        <f t="shared" si="131"/>
        <v>0</v>
      </c>
      <c r="N424" s="30">
        <f t="shared" si="132"/>
        <v>0</v>
      </c>
      <c r="O424" s="30">
        <f t="shared" si="133"/>
        <v>180000</v>
      </c>
      <c r="P424" s="30">
        <f t="shared" si="134"/>
        <v>0</v>
      </c>
      <c r="R424" s="30">
        <f t="shared" si="135"/>
        <v>426086.95652173914</v>
      </c>
      <c r="S424" s="30">
        <f t="shared" si="136"/>
        <v>426086.95652173914</v>
      </c>
      <c r="T424" s="30">
        <f t="shared" si="137"/>
        <v>0</v>
      </c>
      <c r="V424" s="30">
        <f t="shared" si="138"/>
        <v>0</v>
      </c>
      <c r="X424" s="30">
        <f t="shared" si="122"/>
        <v>0</v>
      </c>
      <c r="Z424" s="30">
        <f t="shared" si="139"/>
        <v>606086.95652173914</v>
      </c>
    </row>
    <row r="425" spans="2:26" x14ac:dyDescent="0.2">
      <c r="B425" s="34">
        <f t="shared" si="140"/>
        <v>43468</v>
      </c>
      <c r="C425" s="30" t="str">
        <f t="shared" si="123"/>
        <v>Thu</v>
      </c>
      <c r="D425" s="30">
        <f t="shared" si="124"/>
        <v>1</v>
      </c>
      <c r="E425" s="30">
        <f t="shared" si="125"/>
        <v>1</v>
      </c>
      <c r="F425" s="30">
        <f t="shared" si="126"/>
        <v>3</v>
      </c>
      <c r="G425" s="30">
        <f t="shared" si="127"/>
        <v>29</v>
      </c>
      <c r="H425" s="30">
        <f t="shared" si="128"/>
        <v>3</v>
      </c>
      <c r="I425" s="30">
        <f t="shared" si="129"/>
        <v>1</v>
      </c>
      <c r="J425" s="30">
        <f t="shared" si="130"/>
        <v>0</v>
      </c>
      <c r="L425" s="31">
        <f t="shared" si="121"/>
        <v>4900000</v>
      </c>
      <c r="M425" s="30">
        <f t="shared" si="131"/>
        <v>0</v>
      </c>
      <c r="N425" s="30">
        <f t="shared" si="132"/>
        <v>0</v>
      </c>
      <c r="O425" s="30">
        <f t="shared" si="133"/>
        <v>180000</v>
      </c>
      <c r="P425" s="30">
        <f t="shared" si="134"/>
        <v>0</v>
      </c>
      <c r="R425" s="30">
        <f t="shared" si="135"/>
        <v>426086.95652173914</v>
      </c>
      <c r="S425" s="30">
        <f t="shared" si="136"/>
        <v>426086.95652173914</v>
      </c>
      <c r="T425" s="30">
        <f t="shared" si="137"/>
        <v>0</v>
      </c>
      <c r="V425" s="30">
        <f t="shared" si="138"/>
        <v>9230000</v>
      </c>
      <c r="X425" s="30">
        <f t="shared" si="122"/>
        <v>0</v>
      </c>
      <c r="Z425" s="30">
        <f t="shared" si="139"/>
        <v>9836086.9565217383</v>
      </c>
    </row>
    <row r="426" spans="2:26" x14ac:dyDescent="0.2">
      <c r="B426" s="34">
        <f t="shared" si="140"/>
        <v>43469</v>
      </c>
      <c r="C426" s="30" t="str">
        <f t="shared" si="123"/>
        <v>Fri</v>
      </c>
      <c r="D426" s="30">
        <f t="shared" si="124"/>
        <v>1</v>
      </c>
      <c r="E426" s="30">
        <f t="shared" si="125"/>
        <v>1</v>
      </c>
      <c r="F426" s="30">
        <f t="shared" si="126"/>
        <v>4</v>
      </c>
      <c r="G426" s="30">
        <f t="shared" si="127"/>
        <v>28</v>
      </c>
      <c r="H426" s="30">
        <f t="shared" si="128"/>
        <v>4</v>
      </c>
      <c r="I426" s="30">
        <f t="shared" si="129"/>
        <v>1</v>
      </c>
      <c r="J426" s="30">
        <f t="shared" si="130"/>
        <v>0</v>
      </c>
      <c r="L426" s="31">
        <f t="shared" si="121"/>
        <v>5250000</v>
      </c>
      <c r="M426" s="30">
        <f t="shared" si="131"/>
        <v>0</v>
      </c>
      <c r="N426" s="30">
        <f t="shared" si="132"/>
        <v>0</v>
      </c>
      <c r="O426" s="30">
        <f t="shared" si="133"/>
        <v>180000</v>
      </c>
      <c r="P426" s="30">
        <f t="shared" si="134"/>
        <v>0</v>
      </c>
      <c r="R426" s="30">
        <f t="shared" si="135"/>
        <v>426086.95652173914</v>
      </c>
      <c r="S426" s="30">
        <f t="shared" si="136"/>
        <v>426086.95652173914</v>
      </c>
      <c r="T426" s="30">
        <f t="shared" si="137"/>
        <v>0</v>
      </c>
      <c r="V426" s="30">
        <f t="shared" si="138"/>
        <v>0</v>
      </c>
      <c r="X426" s="30">
        <f t="shared" si="122"/>
        <v>0</v>
      </c>
      <c r="Z426" s="30">
        <f t="shared" si="139"/>
        <v>606086.95652173914</v>
      </c>
    </row>
    <row r="427" spans="2:26" x14ac:dyDescent="0.2">
      <c r="B427" s="34">
        <f t="shared" si="140"/>
        <v>43470</v>
      </c>
      <c r="C427" s="30" t="str">
        <f t="shared" si="123"/>
        <v>Sat</v>
      </c>
      <c r="D427" s="30">
        <f t="shared" si="124"/>
        <v>0</v>
      </c>
      <c r="E427" s="30">
        <f t="shared" si="125"/>
        <v>1</v>
      </c>
      <c r="F427" s="30">
        <f t="shared" si="126"/>
        <v>5</v>
      </c>
      <c r="G427" s="30">
        <f t="shared" si="127"/>
        <v>27</v>
      </c>
      <c r="H427" s="30">
        <f t="shared" si="128"/>
        <v>4</v>
      </c>
      <c r="I427" s="30">
        <f t="shared" si="129"/>
        <v>1</v>
      </c>
      <c r="J427" s="30">
        <f t="shared" si="130"/>
        <v>1903000</v>
      </c>
      <c r="L427" s="31">
        <f t="shared" si="121"/>
        <v>5600000</v>
      </c>
      <c r="M427" s="30">
        <f t="shared" si="131"/>
        <v>0</v>
      </c>
      <c r="N427" s="30">
        <f t="shared" si="132"/>
        <v>180000</v>
      </c>
      <c r="O427" s="30">
        <f t="shared" si="133"/>
        <v>0</v>
      </c>
      <c r="P427" s="30">
        <f t="shared" si="134"/>
        <v>0</v>
      </c>
      <c r="R427" s="30">
        <f t="shared" si="135"/>
        <v>426086.95652173914</v>
      </c>
      <c r="S427" s="30">
        <f t="shared" si="136"/>
        <v>0</v>
      </c>
      <c r="T427" s="30">
        <f t="shared" si="137"/>
        <v>0</v>
      </c>
      <c r="V427" s="30">
        <f t="shared" si="138"/>
        <v>0</v>
      </c>
      <c r="X427" s="30">
        <f t="shared" si="122"/>
        <v>0</v>
      </c>
      <c r="Z427" s="30">
        <f t="shared" si="139"/>
        <v>1903000</v>
      </c>
    </row>
    <row r="428" spans="2:26" x14ac:dyDescent="0.2">
      <c r="B428" s="34">
        <f t="shared" si="140"/>
        <v>43471</v>
      </c>
      <c r="C428" s="30" t="str">
        <f t="shared" si="123"/>
        <v>Sun</v>
      </c>
      <c r="D428" s="30">
        <f t="shared" si="124"/>
        <v>0</v>
      </c>
      <c r="E428" s="30">
        <f t="shared" si="125"/>
        <v>1</v>
      </c>
      <c r="F428" s="30">
        <f t="shared" si="126"/>
        <v>6</v>
      </c>
      <c r="G428" s="30">
        <f t="shared" si="127"/>
        <v>26</v>
      </c>
      <c r="H428" s="30">
        <f t="shared" si="128"/>
        <v>4</v>
      </c>
      <c r="I428" s="30">
        <f t="shared" si="129"/>
        <v>1</v>
      </c>
      <c r="J428" s="30">
        <f t="shared" si="130"/>
        <v>0</v>
      </c>
      <c r="L428" s="31">
        <f t="shared" si="121"/>
        <v>5950000</v>
      </c>
      <c r="M428" s="30">
        <f t="shared" si="131"/>
        <v>0</v>
      </c>
      <c r="N428" s="30">
        <f t="shared" si="132"/>
        <v>360000</v>
      </c>
      <c r="O428" s="30">
        <f t="shared" si="133"/>
        <v>0</v>
      </c>
      <c r="P428" s="30">
        <f t="shared" si="134"/>
        <v>0</v>
      </c>
      <c r="R428" s="30">
        <f t="shared" si="135"/>
        <v>426086.95652173914</v>
      </c>
      <c r="S428" s="30">
        <f t="shared" si="136"/>
        <v>0</v>
      </c>
      <c r="T428" s="30">
        <f t="shared" si="137"/>
        <v>0</v>
      </c>
      <c r="V428" s="30">
        <f t="shared" si="138"/>
        <v>0</v>
      </c>
      <c r="X428" s="30">
        <f t="shared" si="122"/>
        <v>0</v>
      </c>
      <c r="Z428" s="30">
        <f t="shared" si="139"/>
        <v>0</v>
      </c>
    </row>
    <row r="429" spans="2:26" x14ac:dyDescent="0.2">
      <c r="B429" s="34">
        <f t="shared" si="140"/>
        <v>43472</v>
      </c>
      <c r="C429" s="30" t="str">
        <f t="shared" si="123"/>
        <v>Mon</v>
      </c>
      <c r="D429" s="30">
        <f t="shared" si="124"/>
        <v>1</v>
      </c>
      <c r="E429" s="30">
        <f t="shared" si="125"/>
        <v>1</v>
      </c>
      <c r="F429" s="30">
        <f t="shared" si="126"/>
        <v>7</v>
      </c>
      <c r="G429" s="30">
        <f t="shared" si="127"/>
        <v>25</v>
      </c>
      <c r="H429" s="30">
        <f t="shared" si="128"/>
        <v>5</v>
      </c>
      <c r="I429" s="30">
        <f t="shared" si="129"/>
        <v>1</v>
      </c>
      <c r="J429" s="30">
        <f t="shared" si="130"/>
        <v>0</v>
      </c>
      <c r="L429" s="31">
        <f t="shared" si="121"/>
        <v>6300000</v>
      </c>
      <c r="M429" s="30">
        <f t="shared" si="131"/>
        <v>0</v>
      </c>
      <c r="N429" s="30">
        <f t="shared" si="132"/>
        <v>0</v>
      </c>
      <c r="O429" s="30">
        <f t="shared" si="133"/>
        <v>540000</v>
      </c>
      <c r="P429" s="30">
        <f t="shared" si="134"/>
        <v>0</v>
      </c>
      <c r="R429" s="30">
        <f t="shared" si="135"/>
        <v>426086.95652173914</v>
      </c>
      <c r="S429" s="30">
        <f t="shared" si="136"/>
        <v>426086.95652173914</v>
      </c>
      <c r="T429" s="30">
        <f t="shared" si="137"/>
        <v>5340000</v>
      </c>
      <c r="V429" s="30">
        <f t="shared" si="138"/>
        <v>0</v>
      </c>
      <c r="X429" s="30">
        <f t="shared" si="122"/>
        <v>0</v>
      </c>
      <c r="Z429" s="30">
        <f t="shared" si="139"/>
        <v>6306086.9565217393</v>
      </c>
    </row>
    <row r="430" spans="2:26" x14ac:dyDescent="0.2">
      <c r="B430" s="34">
        <f t="shared" si="140"/>
        <v>43473</v>
      </c>
      <c r="C430" s="30" t="str">
        <f t="shared" si="123"/>
        <v>Tue</v>
      </c>
      <c r="D430" s="30">
        <f t="shared" si="124"/>
        <v>1</v>
      </c>
      <c r="E430" s="30">
        <f t="shared" si="125"/>
        <v>1</v>
      </c>
      <c r="F430" s="30">
        <f t="shared" si="126"/>
        <v>8</v>
      </c>
      <c r="G430" s="30">
        <f t="shared" si="127"/>
        <v>24</v>
      </c>
      <c r="H430" s="30">
        <f t="shared" si="128"/>
        <v>6</v>
      </c>
      <c r="I430" s="30">
        <f t="shared" si="129"/>
        <v>1</v>
      </c>
      <c r="J430" s="30">
        <f t="shared" si="130"/>
        <v>0</v>
      </c>
      <c r="L430" s="31">
        <f t="shared" si="121"/>
        <v>6650000</v>
      </c>
      <c r="M430" s="30">
        <f t="shared" si="131"/>
        <v>0</v>
      </c>
      <c r="N430" s="30">
        <f t="shared" si="132"/>
        <v>0</v>
      </c>
      <c r="O430" s="30">
        <f t="shared" si="133"/>
        <v>180000</v>
      </c>
      <c r="P430" s="30">
        <f t="shared" si="134"/>
        <v>0</v>
      </c>
      <c r="R430" s="30">
        <f t="shared" si="135"/>
        <v>426086.95652173914</v>
      </c>
      <c r="S430" s="30">
        <f t="shared" si="136"/>
        <v>426086.95652173914</v>
      </c>
      <c r="T430" s="30">
        <f t="shared" si="137"/>
        <v>0</v>
      </c>
      <c r="V430" s="30">
        <f t="shared" si="138"/>
        <v>0</v>
      </c>
      <c r="X430" s="30">
        <f t="shared" si="122"/>
        <v>1790000</v>
      </c>
      <c r="Z430" s="30">
        <f t="shared" si="139"/>
        <v>2396086.9565217393</v>
      </c>
    </row>
    <row r="431" spans="2:26" x14ac:dyDescent="0.2">
      <c r="B431" s="34">
        <f t="shared" si="140"/>
        <v>43474</v>
      </c>
      <c r="C431" s="30" t="str">
        <f t="shared" si="123"/>
        <v>Wed</v>
      </c>
      <c r="D431" s="30">
        <f t="shared" si="124"/>
        <v>1</v>
      </c>
      <c r="E431" s="30">
        <f t="shared" si="125"/>
        <v>1</v>
      </c>
      <c r="F431" s="30">
        <f t="shared" si="126"/>
        <v>9</v>
      </c>
      <c r="G431" s="30">
        <f t="shared" si="127"/>
        <v>23</v>
      </c>
      <c r="H431" s="30">
        <f t="shared" si="128"/>
        <v>7</v>
      </c>
      <c r="I431" s="30">
        <f t="shared" si="129"/>
        <v>1</v>
      </c>
      <c r="J431" s="30">
        <f t="shared" si="130"/>
        <v>0</v>
      </c>
      <c r="L431" s="31">
        <f t="shared" si="121"/>
        <v>7000000</v>
      </c>
      <c r="M431" s="30">
        <f t="shared" si="131"/>
        <v>0</v>
      </c>
      <c r="N431" s="30">
        <f t="shared" si="132"/>
        <v>0</v>
      </c>
      <c r="O431" s="30">
        <f t="shared" si="133"/>
        <v>180000</v>
      </c>
      <c r="P431" s="30">
        <f t="shared" si="134"/>
        <v>0</v>
      </c>
      <c r="R431" s="30">
        <f t="shared" si="135"/>
        <v>426086.95652173914</v>
      </c>
      <c r="S431" s="30">
        <f t="shared" si="136"/>
        <v>426086.95652173914</v>
      </c>
      <c r="T431" s="30">
        <f t="shared" si="137"/>
        <v>0</v>
      </c>
      <c r="V431" s="30">
        <f t="shared" si="138"/>
        <v>0</v>
      </c>
      <c r="X431" s="30">
        <f t="shared" si="122"/>
        <v>0</v>
      </c>
      <c r="Z431" s="30">
        <f t="shared" si="139"/>
        <v>606086.95652173914</v>
      </c>
    </row>
    <row r="432" spans="2:26" x14ac:dyDescent="0.2">
      <c r="B432" s="34">
        <f t="shared" si="140"/>
        <v>43475</v>
      </c>
      <c r="C432" s="30" t="str">
        <f t="shared" si="123"/>
        <v>Thu</v>
      </c>
      <c r="D432" s="30">
        <f t="shared" si="124"/>
        <v>1</v>
      </c>
      <c r="E432" s="30">
        <f t="shared" si="125"/>
        <v>1</v>
      </c>
      <c r="F432" s="30">
        <f t="shared" si="126"/>
        <v>10</v>
      </c>
      <c r="G432" s="30">
        <f t="shared" si="127"/>
        <v>22</v>
      </c>
      <c r="H432" s="30">
        <f t="shared" si="128"/>
        <v>8</v>
      </c>
      <c r="I432" s="30">
        <f t="shared" si="129"/>
        <v>2</v>
      </c>
      <c r="J432" s="30">
        <f t="shared" si="130"/>
        <v>3633000</v>
      </c>
      <c r="L432" s="31">
        <f t="shared" si="121"/>
        <v>7350000</v>
      </c>
      <c r="M432" s="30">
        <f t="shared" si="131"/>
        <v>0</v>
      </c>
      <c r="N432" s="30">
        <f t="shared" si="132"/>
        <v>0</v>
      </c>
      <c r="O432" s="30">
        <f t="shared" si="133"/>
        <v>180000</v>
      </c>
      <c r="P432" s="30">
        <f t="shared" si="134"/>
        <v>0</v>
      </c>
      <c r="R432" s="30">
        <f t="shared" si="135"/>
        <v>426086.95652173914</v>
      </c>
      <c r="S432" s="30">
        <f t="shared" si="136"/>
        <v>426086.95652173914</v>
      </c>
      <c r="T432" s="30">
        <f t="shared" si="137"/>
        <v>0</v>
      </c>
      <c r="V432" s="30">
        <f t="shared" si="138"/>
        <v>0</v>
      </c>
      <c r="X432" s="30">
        <f t="shared" si="122"/>
        <v>0</v>
      </c>
      <c r="Z432" s="30">
        <f t="shared" si="139"/>
        <v>4239086.9565217393</v>
      </c>
    </row>
    <row r="433" spans="2:26" x14ac:dyDescent="0.2">
      <c r="B433" s="34">
        <f t="shared" si="140"/>
        <v>43476</v>
      </c>
      <c r="C433" s="30" t="str">
        <f t="shared" si="123"/>
        <v>Fri</v>
      </c>
      <c r="D433" s="30">
        <f t="shared" si="124"/>
        <v>1</v>
      </c>
      <c r="E433" s="30">
        <f t="shared" si="125"/>
        <v>1</v>
      </c>
      <c r="F433" s="30">
        <f t="shared" si="126"/>
        <v>11</v>
      </c>
      <c r="G433" s="30">
        <f t="shared" si="127"/>
        <v>21</v>
      </c>
      <c r="H433" s="30">
        <f t="shared" si="128"/>
        <v>9</v>
      </c>
      <c r="I433" s="30">
        <f t="shared" si="129"/>
        <v>2</v>
      </c>
      <c r="J433" s="30">
        <f t="shared" si="130"/>
        <v>0</v>
      </c>
      <c r="L433" s="31">
        <f t="shared" si="121"/>
        <v>7700000</v>
      </c>
      <c r="M433" s="30">
        <f t="shared" si="131"/>
        <v>0</v>
      </c>
      <c r="N433" s="30">
        <f t="shared" si="132"/>
        <v>0</v>
      </c>
      <c r="O433" s="30">
        <f t="shared" si="133"/>
        <v>180000</v>
      </c>
      <c r="P433" s="30">
        <f t="shared" si="134"/>
        <v>0</v>
      </c>
      <c r="R433" s="30">
        <f t="shared" si="135"/>
        <v>426086.95652173914</v>
      </c>
      <c r="S433" s="30">
        <f t="shared" si="136"/>
        <v>426086.95652173914</v>
      </c>
      <c r="T433" s="30">
        <f t="shared" si="137"/>
        <v>0</v>
      </c>
      <c r="V433" s="30">
        <f t="shared" si="138"/>
        <v>0</v>
      </c>
      <c r="X433" s="30">
        <f t="shared" si="122"/>
        <v>0</v>
      </c>
      <c r="Z433" s="30">
        <f t="shared" si="139"/>
        <v>606086.95652173914</v>
      </c>
    </row>
    <row r="434" spans="2:26" x14ac:dyDescent="0.2">
      <c r="B434" s="34">
        <f t="shared" si="140"/>
        <v>43477</v>
      </c>
      <c r="C434" s="30" t="str">
        <f t="shared" si="123"/>
        <v>Sat</v>
      </c>
      <c r="D434" s="30">
        <f t="shared" si="124"/>
        <v>0</v>
      </c>
      <c r="E434" s="30">
        <f t="shared" si="125"/>
        <v>1</v>
      </c>
      <c r="F434" s="30">
        <f t="shared" si="126"/>
        <v>12</v>
      </c>
      <c r="G434" s="30">
        <f t="shared" si="127"/>
        <v>20</v>
      </c>
      <c r="H434" s="30">
        <f t="shared" si="128"/>
        <v>9</v>
      </c>
      <c r="I434" s="30">
        <f t="shared" si="129"/>
        <v>2</v>
      </c>
      <c r="J434" s="30">
        <f t="shared" si="130"/>
        <v>0</v>
      </c>
      <c r="L434" s="31">
        <f t="shared" si="121"/>
        <v>8050000</v>
      </c>
      <c r="M434" s="30">
        <f t="shared" si="131"/>
        <v>0</v>
      </c>
      <c r="N434" s="30">
        <f t="shared" si="132"/>
        <v>180000</v>
      </c>
      <c r="O434" s="30">
        <f t="shared" si="133"/>
        <v>0</v>
      </c>
      <c r="P434" s="30">
        <f t="shared" si="134"/>
        <v>0</v>
      </c>
      <c r="R434" s="30">
        <f t="shared" si="135"/>
        <v>426086.95652173914</v>
      </c>
      <c r="S434" s="30">
        <f t="shared" si="136"/>
        <v>0</v>
      </c>
      <c r="T434" s="30">
        <f t="shared" si="137"/>
        <v>0</v>
      </c>
      <c r="V434" s="30">
        <f t="shared" si="138"/>
        <v>0</v>
      </c>
      <c r="X434" s="30">
        <f t="shared" si="122"/>
        <v>0</v>
      </c>
      <c r="Z434" s="30">
        <f t="shared" si="139"/>
        <v>0</v>
      </c>
    </row>
    <row r="435" spans="2:26" x14ac:dyDescent="0.2">
      <c r="B435" s="34">
        <f t="shared" si="140"/>
        <v>43478</v>
      </c>
      <c r="C435" s="30" t="str">
        <f t="shared" si="123"/>
        <v>Sun</v>
      </c>
      <c r="D435" s="30">
        <f t="shared" si="124"/>
        <v>0</v>
      </c>
      <c r="E435" s="30">
        <f t="shared" si="125"/>
        <v>1</v>
      </c>
      <c r="F435" s="30">
        <f t="shared" si="126"/>
        <v>13</v>
      </c>
      <c r="G435" s="30">
        <f t="shared" si="127"/>
        <v>19</v>
      </c>
      <c r="H435" s="30">
        <f t="shared" si="128"/>
        <v>9</v>
      </c>
      <c r="I435" s="30">
        <f t="shared" si="129"/>
        <v>2</v>
      </c>
      <c r="J435" s="30">
        <f t="shared" si="130"/>
        <v>0</v>
      </c>
      <c r="L435" s="31">
        <f t="shared" si="121"/>
        <v>8400000</v>
      </c>
      <c r="M435" s="30">
        <f t="shared" si="131"/>
        <v>0</v>
      </c>
      <c r="N435" s="30">
        <f t="shared" si="132"/>
        <v>360000</v>
      </c>
      <c r="O435" s="30">
        <f t="shared" si="133"/>
        <v>0</v>
      </c>
      <c r="P435" s="30">
        <f t="shared" si="134"/>
        <v>0</v>
      </c>
      <c r="R435" s="30">
        <f t="shared" si="135"/>
        <v>426086.95652173914</v>
      </c>
      <c r="S435" s="30">
        <f t="shared" si="136"/>
        <v>0</v>
      </c>
      <c r="T435" s="30">
        <f t="shared" si="137"/>
        <v>0</v>
      </c>
      <c r="V435" s="30">
        <f t="shared" si="138"/>
        <v>0</v>
      </c>
      <c r="X435" s="30">
        <f t="shared" si="122"/>
        <v>0</v>
      </c>
      <c r="Z435" s="30">
        <f t="shared" si="139"/>
        <v>0</v>
      </c>
    </row>
    <row r="436" spans="2:26" x14ac:dyDescent="0.2">
      <c r="B436" s="34">
        <f t="shared" si="140"/>
        <v>43479</v>
      </c>
      <c r="C436" s="30" t="str">
        <f t="shared" si="123"/>
        <v>Mon</v>
      </c>
      <c r="D436" s="30">
        <f t="shared" si="124"/>
        <v>1</v>
      </c>
      <c r="E436" s="30">
        <f t="shared" si="125"/>
        <v>1</v>
      </c>
      <c r="F436" s="30">
        <f t="shared" si="126"/>
        <v>14</v>
      </c>
      <c r="G436" s="30">
        <f t="shared" si="127"/>
        <v>18</v>
      </c>
      <c r="H436" s="30">
        <f t="shared" si="128"/>
        <v>10</v>
      </c>
      <c r="I436" s="30">
        <f t="shared" si="129"/>
        <v>2</v>
      </c>
      <c r="J436" s="30">
        <f t="shared" si="130"/>
        <v>0</v>
      </c>
      <c r="L436" s="31">
        <f t="shared" si="121"/>
        <v>8750000</v>
      </c>
      <c r="M436" s="30">
        <f t="shared" si="131"/>
        <v>0</v>
      </c>
      <c r="N436" s="30">
        <f t="shared" si="132"/>
        <v>0</v>
      </c>
      <c r="O436" s="30">
        <f t="shared" si="133"/>
        <v>540000</v>
      </c>
      <c r="P436" s="30">
        <f t="shared" si="134"/>
        <v>0</v>
      </c>
      <c r="R436" s="30">
        <f t="shared" si="135"/>
        <v>426086.95652173914</v>
      </c>
      <c r="S436" s="30">
        <f t="shared" si="136"/>
        <v>426086.95652173914</v>
      </c>
      <c r="T436" s="30">
        <f t="shared" si="137"/>
        <v>5340000</v>
      </c>
      <c r="V436" s="30">
        <f t="shared" si="138"/>
        <v>0</v>
      </c>
      <c r="X436" s="30">
        <f t="shared" si="122"/>
        <v>0</v>
      </c>
      <c r="Z436" s="30">
        <f t="shared" si="139"/>
        <v>6306086.9565217393</v>
      </c>
    </row>
    <row r="437" spans="2:26" x14ac:dyDescent="0.2">
      <c r="B437" s="34">
        <f t="shared" si="140"/>
        <v>43480</v>
      </c>
      <c r="C437" s="30" t="str">
        <f t="shared" si="123"/>
        <v>Tue</v>
      </c>
      <c r="D437" s="30">
        <f t="shared" si="124"/>
        <v>1</v>
      </c>
      <c r="E437" s="30">
        <f t="shared" si="125"/>
        <v>1</v>
      </c>
      <c r="F437" s="30">
        <f t="shared" si="126"/>
        <v>15</v>
      </c>
      <c r="G437" s="30">
        <f t="shared" si="127"/>
        <v>17</v>
      </c>
      <c r="H437" s="30">
        <f t="shared" si="128"/>
        <v>11</v>
      </c>
      <c r="I437" s="30">
        <f t="shared" si="129"/>
        <v>2</v>
      </c>
      <c r="J437" s="30">
        <f t="shared" si="130"/>
        <v>0</v>
      </c>
      <c r="L437" s="31">
        <f t="shared" si="121"/>
        <v>9100000</v>
      </c>
      <c r="M437" s="30">
        <f t="shared" si="131"/>
        <v>0</v>
      </c>
      <c r="N437" s="30">
        <f t="shared" si="132"/>
        <v>0</v>
      </c>
      <c r="O437" s="30">
        <f t="shared" si="133"/>
        <v>180000</v>
      </c>
      <c r="P437" s="30">
        <f t="shared" si="134"/>
        <v>7130000</v>
      </c>
      <c r="R437" s="30">
        <f t="shared" si="135"/>
        <v>426086.95652173914</v>
      </c>
      <c r="S437" s="30">
        <f t="shared" si="136"/>
        <v>426086.95652173914</v>
      </c>
      <c r="T437" s="30">
        <f t="shared" si="137"/>
        <v>0</v>
      </c>
      <c r="V437" s="30">
        <f t="shared" si="138"/>
        <v>0</v>
      </c>
      <c r="X437" s="30">
        <f t="shared" si="122"/>
        <v>0</v>
      </c>
      <c r="Z437" s="30">
        <f t="shared" si="139"/>
        <v>7736086.9565217393</v>
      </c>
    </row>
    <row r="438" spans="2:26" x14ac:dyDescent="0.2">
      <c r="B438" s="34">
        <f t="shared" si="140"/>
        <v>43481</v>
      </c>
      <c r="C438" s="30" t="str">
        <f t="shared" si="123"/>
        <v>Wed</v>
      </c>
      <c r="D438" s="30">
        <f t="shared" si="124"/>
        <v>1</v>
      </c>
      <c r="E438" s="30">
        <f t="shared" si="125"/>
        <v>1</v>
      </c>
      <c r="F438" s="30">
        <f t="shared" si="126"/>
        <v>16</v>
      </c>
      <c r="G438" s="30">
        <f t="shared" si="127"/>
        <v>16</v>
      </c>
      <c r="H438" s="30">
        <f t="shared" si="128"/>
        <v>12</v>
      </c>
      <c r="I438" s="30">
        <f t="shared" si="129"/>
        <v>2</v>
      </c>
      <c r="J438" s="30">
        <f t="shared" si="130"/>
        <v>0</v>
      </c>
      <c r="L438" s="31">
        <f t="shared" si="121"/>
        <v>9450000</v>
      </c>
      <c r="M438" s="30">
        <f t="shared" si="131"/>
        <v>0</v>
      </c>
      <c r="N438" s="30">
        <f t="shared" si="132"/>
        <v>0</v>
      </c>
      <c r="O438" s="30">
        <f t="shared" si="133"/>
        <v>180000</v>
      </c>
      <c r="P438" s="30">
        <f t="shared" si="134"/>
        <v>0</v>
      </c>
      <c r="R438" s="30">
        <f t="shared" si="135"/>
        <v>426086.95652173914</v>
      </c>
      <c r="S438" s="30">
        <f t="shared" si="136"/>
        <v>426086.95652173914</v>
      </c>
      <c r="T438" s="30">
        <f t="shared" si="137"/>
        <v>0</v>
      </c>
      <c r="V438" s="30">
        <f t="shared" si="138"/>
        <v>0</v>
      </c>
      <c r="X438" s="30">
        <f t="shared" si="122"/>
        <v>1790000</v>
      </c>
      <c r="Z438" s="30">
        <f t="shared" si="139"/>
        <v>2396086.9565217393</v>
      </c>
    </row>
    <row r="439" spans="2:26" x14ac:dyDescent="0.2">
      <c r="B439" s="34">
        <f t="shared" si="140"/>
        <v>43482</v>
      </c>
      <c r="C439" s="30" t="str">
        <f t="shared" si="123"/>
        <v>Thu</v>
      </c>
      <c r="D439" s="30">
        <f t="shared" si="124"/>
        <v>1</v>
      </c>
      <c r="E439" s="30">
        <f t="shared" si="125"/>
        <v>1</v>
      </c>
      <c r="F439" s="30">
        <f t="shared" si="126"/>
        <v>17</v>
      </c>
      <c r="G439" s="30">
        <f t="shared" si="127"/>
        <v>15</v>
      </c>
      <c r="H439" s="30">
        <f t="shared" si="128"/>
        <v>13</v>
      </c>
      <c r="I439" s="30">
        <f t="shared" si="129"/>
        <v>3</v>
      </c>
      <c r="J439" s="30">
        <f t="shared" si="130"/>
        <v>0</v>
      </c>
      <c r="L439" s="31">
        <f t="shared" si="121"/>
        <v>0</v>
      </c>
      <c r="M439" s="30">
        <f t="shared" si="131"/>
        <v>9800000</v>
      </c>
      <c r="N439" s="30">
        <f t="shared" si="132"/>
        <v>0</v>
      </c>
      <c r="O439" s="30">
        <f t="shared" si="133"/>
        <v>180000</v>
      </c>
      <c r="P439" s="30">
        <f t="shared" si="134"/>
        <v>0</v>
      </c>
      <c r="R439" s="30">
        <f t="shared" si="135"/>
        <v>426086.95652173914</v>
      </c>
      <c r="S439" s="30">
        <f t="shared" si="136"/>
        <v>426086.95652173914</v>
      </c>
      <c r="T439" s="30">
        <f t="shared" si="137"/>
        <v>0</v>
      </c>
      <c r="V439" s="30">
        <f t="shared" si="138"/>
        <v>0</v>
      </c>
      <c r="X439" s="30">
        <f t="shared" si="122"/>
        <v>0</v>
      </c>
      <c r="Z439" s="30">
        <f t="shared" si="139"/>
        <v>10406086.956521738</v>
      </c>
    </row>
    <row r="440" spans="2:26" x14ac:dyDescent="0.2">
      <c r="B440" s="34">
        <f t="shared" si="140"/>
        <v>43483</v>
      </c>
      <c r="C440" s="30" t="str">
        <f t="shared" si="123"/>
        <v>Fri</v>
      </c>
      <c r="D440" s="30">
        <f t="shared" si="124"/>
        <v>1</v>
      </c>
      <c r="E440" s="30">
        <f t="shared" si="125"/>
        <v>1</v>
      </c>
      <c r="F440" s="30">
        <f t="shared" si="126"/>
        <v>18</v>
      </c>
      <c r="G440" s="30">
        <f t="shared" si="127"/>
        <v>14</v>
      </c>
      <c r="H440" s="30">
        <f t="shared" si="128"/>
        <v>14</v>
      </c>
      <c r="I440" s="30">
        <f t="shared" si="129"/>
        <v>3</v>
      </c>
      <c r="J440" s="30">
        <f t="shared" si="130"/>
        <v>7093000</v>
      </c>
      <c r="L440" s="31">
        <f t="shared" si="121"/>
        <v>350000</v>
      </c>
      <c r="M440" s="30">
        <f t="shared" si="131"/>
        <v>0</v>
      </c>
      <c r="N440" s="30">
        <f t="shared" si="132"/>
        <v>0</v>
      </c>
      <c r="O440" s="30">
        <f t="shared" si="133"/>
        <v>180000</v>
      </c>
      <c r="P440" s="30">
        <f t="shared" si="134"/>
        <v>0</v>
      </c>
      <c r="R440" s="30">
        <f t="shared" si="135"/>
        <v>426086.95652173914</v>
      </c>
      <c r="S440" s="30">
        <f t="shared" si="136"/>
        <v>426086.95652173914</v>
      </c>
      <c r="T440" s="30">
        <f t="shared" si="137"/>
        <v>5340000</v>
      </c>
      <c r="V440" s="30">
        <f t="shared" si="138"/>
        <v>0</v>
      </c>
      <c r="X440" s="30">
        <f t="shared" si="122"/>
        <v>0</v>
      </c>
      <c r="Z440" s="30">
        <f t="shared" si="139"/>
        <v>13039086.956521738</v>
      </c>
    </row>
    <row r="441" spans="2:26" x14ac:dyDescent="0.2">
      <c r="B441" s="34">
        <f t="shared" si="140"/>
        <v>43484</v>
      </c>
      <c r="C441" s="30" t="str">
        <f t="shared" si="123"/>
        <v>Sat</v>
      </c>
      <c r="D441" s="30">
        <f t="shared" si="124"/>
        <v>0</v>
      </c>
      <c r="E441" s="30">
        <f t="shared" si="125"/>
        <v>1</v>
      </c>
      <c r="F441" s="30">
        <f t="shared" si="126"/>
        <v>19</v>
      </c>
      <c r="G441" s="30">
        <f t="shared" si="127"/>
        <v>13</v>
      </c>
      <c r="H441" s="30">
        <f t="shared" si="128"/>
        <v>14</v>
      </c>
      <c r="I441" s="30">
        <f t="shared" si="129"/>
        <v>3</v>
      </c>
      <c r="J441" s="30">
        <f t="shared" si="130"/>
        <v>0</v>
      </c>
      <c r="L441" s="31">
        <f t="shared" si="121"/>
        <v>700000</v>
      </c>
      <c r="M441" s="30">
        <f t="shared" si="131"/>
        <v>0</v>
      </c>
      <c r="N441" s="30">
        <f t="shared" si="132"/>
        <v>180000</v>
      </c>
      <c r="O441" s="30">
        <f t="shared" si="133"/>
        <v>0</v>
      </c>
      <c r="P441" s="30">
        <f t="shared" si="134"/>
        <v>0</v>
      </c>
      <c r="R441" s="30">
        <f t="shared" si="135"/>
        <v>426086.95652173914</v>
      </c>
      <c r="S441" s="30">
        <f t="shared" si="136"/>
        <v>0</v>
      </c>
      <c r="T441" s="30">
        <f t="shared" si="137"/>
        <v>0</v>
      </c>
      <c r="V441" s="30">
        <f t="shared" si="138"/>
        <v>0</v>
      </c>
      <c r="X441" s="30">
        <f t="shared" si="122"/>
        <v>0</v>
      </c>
      <c r="Z441" s="30">
        <f t="shared" si="139"/>
        <v>0</v>
      </c>
    </row>
    <row r="442" spans="2:26" x14ac:dyDescent="0.2">
      <c r="B442" s="34">
        <f t="shared" si="140"/>
        <v>43485</v>
      </c>
      <c r="C442" s="30" t="str">
        <f t="shared" si="123"/>
        <v>Sun</v>
      </c>
      <c r="D442" s="30">
        <f t="shared" si="124"/>
        <v>0</v>
      </c>
      <c r="E442" s="30">
        <f t="shared" si="125"/>
        <v>1</v>
      </c>
      <c r="F442" s="30">
        <f t="shared" si="126"/>
        <v>20</v>
      </c>
      <c r="G442" s="30">
        <f t="shared" si="127"/>
        <v>12</v>
      </c>
      <c r="H442" s="30">
        <f t="shared" si="128"/>
        <v>14</v>
      </c>
      <c r="I442" s="30">
        <f t="shared" si="129"/>
        <v>3</v>
      </c>
      <c r="J442" s="30">
        <f t="shared" si="130"/>
        <v>0</v>
      </c>
      <c r="L442" s="31">
        <f t="shared" si="121"/>
        <v>1050000</v>
      </c>
      <c r="M442" s="30">
        <f t="shared" si="131"/>
        <v>0</v>
      </c>
      <c r="N442" s="30">
        <f t="shared" si="132"/>
        <v>360000</v>
      </c>
      <c r="O442" s="30">
        <f t="shared" si="133"/>
        <v>0</v>
      </c>
      <c r="P442" s="30">
        <f t="shared" si="134"/>
        <v>0</v>
      </c>
      <c r="R442" s="30">
        <f t="shared" si="135"/>
        <v>426086.95652173914</v>
      </c>
      <c r="S442" s="30">
        <f t="shared" si="136"/>
        <v>0</v>
      </c>
      <c r="T442" s="30">
        <f t="shared" si="137"/>
        <v>0</v>
      </c>
      <c r="V442" s="30">
        <f t="shared" si="138"/>
        <v>0</v>
      </c>
      <c r="X442" s="30">
        <f t="shared" si="122"/>
        <v>0</v>
      </c>
      <c r="Z442" s="30">
        <f t="shared" si="139"/>
        <v>0</v>
      </c>
    </row>
    <row r="443" spans="2:26" x14ac:dyDescent="0.2">
      <c r="B443" s="34">
        <f t="shared" si="140"/>
        <v>43486</v>
      </c>
      <c r="C443" s="30" t="str">
        <f t="shared" si="123"/>
        <v>Mon</v>
      </c>
      <c r="D443" s="30">
        <f t="shared" si="124"/>
        <v>1</v>
      </c>
      <c r="E443" s="30">
        <f t="shared" si="125"/>
        <v>1</v>
      </c>
      <c r="F443" s="30">
        <f t="shared" si="126"/>
        <v>21</v>
      </c>
      <c r="G443" s="30">
        <f t="shared" si="127"/>
        <v>11</v>
      </c>
      <c r="H443" s="30">
        <f t="shared" si="128"/>
        <v>15</v>
      </c>
      <c r="I443" s="30">
        <f t="shared" si="129"/>
        <v>3</v>
      </c>
      <c r="J443" s="30">
        <f t="shared" si="130"/>
        <v>0</v>
      </c>
      <c r="L443" s="31">
        <f t="shared" si="121"/>
        <v>1400000</v>
      </c>
      <c r="M443" s="30">
        <f t="shared" si="131"/>
        <v>0</v>
      </c>
      <c r="N443" s="30">
        <f t="shared" si="132"/>
        <v>0</v>
      </c>
      <c r="O443" s="30">
        <f t="shared" si="133"/>
        <v>540000</v>
      </c>
      <c r="P443" s="30">
        <f t="shared" si="134"/>
        <v>0</v>
      </c>
      <c r="R443" s="30">
        <f t="shared" si="135"/>
        <v>426086.95652173914</v>
      </c>
      <c r="S443" s="30">
        <f t="shared" si="136"/>
        <v>426086.95652173914</v>
      </c>
      <c r="T443" s="30">
        <f t="shared" si="137"/>
        <v>0</v>
      </c>
      <c r="V443" s="30">
        <f t="shared" si="138"/>
        <v>0</v>
      </c>
      <c r="X443" s="30">
        <f t="shared" si="122"/>
        <v>0</v>
      </c>
      <c r="Z443" s="30">
        <f t="shared" si="139"/>
        <v>966086.95652173914</v>
      </c>
    </row>
    <row r="444" spans="2:26" x14ac:dyDescent="0.2">
      <c r="B444" s="34">
        <f t="shared" si="140"/>
        <v>43487</v>
      </c>
      <c r="C444" s="30" t="str">
        <f t="shared" si="123"/>
        <v>Tue</v>
      </c>
      <c r="D444" s="30">
        <f t="shared" si="124"/>
        <v>1</v>
      </c>
      <c r="E444" s="30">
        <f t="shared" si="125"/>
        <v>1</v>
      </c>
      <c r="F444" s="30">
        <f t="shared" si="126"/>
        <v>22</v>
      </c>
      <c r="G444" s="30">
        <f t="shared" si="127"/>
        <v>10</v>
      </c>
      <c r="H444" s="30">
        <f t="shared" si="128"/>
        <v>16</v>
      </c>
      <c r="I444" s="30">
        <f t="shared" si="129"/>
        <v>3</v>
      </c>
      <c r="J444" s="30">
        <f t="shared" si="130"/>
        <v>0</v>
      </c>
      <c r="L444" s="31">
        <f t="shared" ref="L444:L458" si="141">IF((C444="Thu")*(I444=3),0,SUM(L443,$M$14))</f>
        <v>1750000</v>
      </c>
      <c r="M444" s="30">
        <f t="shared" si="131"/>
        <v>0</v>
      </c>
      <c r="N444" s="30">
        <f t="shared" si="132"/>
        <v>0</v>
      </c>
      <c r="O444" s="30">
        <f t="shared" si="133"/>
        <v>180000</v>
      </c>
      <c r="P444" s="30">
        <f t="shared" si="134"/>
        <v>0</v>
      </c>
      <c r="R444" s="30">
        <f t="shared" si="135"/>
        <v>426086.95652173914</v>
      </c>
      <c r="S444" s="30">
        <f t="shared" si="136"/>
        <v>426086.95652173914</v>
      </c>
      <c r="T444" s="30">
        <f t="shared" si="137"/>
        <v>0</v>
      </c>
      <c r="V444" s="30">
        <f t="shared" si="138"/>
        <v>0</v>
      </c>
      <c r="X444" s="30">
        <f t="shared" si="122"/>
        <v>0</v>
      </c>
      <c r="Z444" s="30">
        <f t="shared" si="139"/>
        <v>606086.95652173914</v>
      </c>
    </row>
    <row r="445" spans="2:26" x14ac:dyDescent="0.2">
      <c r="B445" s="34">
        <f t="shared" si="140"/>
        <v>43488</v>
      </c>
      <c r="C445" s="30" t="str">
        <f t="shared" si="123"/>
        <v>Wed</v>
      </c>
      <c r="D445" s="30">
        <f t="shared" si="124"/>
        <v>1</v>
      </c>
      <c r="E445" s="30">
        <f t="shared" si="125"/>
        <v>1</v>
      </c>
      <c r="F445" s="30">
        <f t="shared" si="126"/>
        <v>23</v>
      </c>
      <c r="G445" s="30">
        <f t="shared" si="127"/>
        <v>9</v>
      </c>
      <c r="H445" s="30">
        <f t="shared" si="128"/>
        <v>17</v>
      </c>
      <c r="I445" s="30">
        <f t="shared" si="129"/>
        <v>3</v>
      </c>
      <c r="J445" s="30">
        <f t="shared" si="130"/>
        <v>4671000</v>
      </c>
      <c r="L445" s="31">
        <f t="shared" si="141"/>
        <v>2100000</v>
      </c>
      <c r="M445" s="30">
        <f t="shared" si="131"/>
        <v>0</v>
      </c>
      <c r="N445" s="30">
        <f t="shared" si="132"/>
        <v>0</v>
      </c>
      <c r="O445" s="30">
        <f t="shared" si="133"/>
        <v>180000</v>
      </c>
      <c r="P445" s="30">
        <f t="shared" si="134"/>
        <v>0</v>
      </c>
      <c r="R445" s="30">
        <f t="shared" si="135"/>
        <v>426086.95652173914</v>
      </c>
      <c r="S445" s="30">
        <f t="shared" si="136"/>
        <v>426086.95652173914</v>
      </c>
      <c r="T445" s="30">
        <f t="shared" si="137"/>
        <v>0</v>
      </c>
      <c r="V445" s="30">
        <f t="shared" si="138"/>
        <v>0</v>
      </c>
      <c r="X445" s="30">
        <f t="shared" si="122"/>
        <v>0</v>
      </c>
      <c r="Z445" s="30">
        <f t="shared" si="139"/>
        <v>5277086.9565217393</v>
      </c>
    </row>
    <row r="446" spans="2:26" x14ac:dyDescent="0.2">
      <c r="B446" s="34">
        <f t="shared" si="140"/>
        <v>43489</v>
      </c>
      <c r="C446" s="30" t="str">
        <f t="shared" si="123"/>
        <v>Thu</v>
      </c>
      <c r="D446" s="30">
        <f t="shared" si="124"/>
        <v>1</v>
      </c>
      <c r="E446" s="30">
        <f t="shared" si="125"/>
        <v>1</v>
      </c>
      <c r="F446" s="30">
        <f t="shared" si="126"/>
        <v>24</v>
      </c>
      <c r="G446" s="30">
        <f t="shared" si="127"/>
        <v>8</v>
      </c>
      <c r="H446" s="30">
        <f t="shared" si="128"/>
        <v>18</v>
      </c>
      <c r="I446" s="30">
        <f t="shared" si="129"/>
        <v>4</v>
      </c>
      <c r="J446" s="30">
        <f t="shared" si="130"/>
        <v>0</v>
      </c>
      <c r="L446" s="31">
        <f t="shared" si="141"/>
        <v>2450000</v>
      </c>
      <c r="M446" s="30">
        <f t="shared" si="131"/>
        <v>0</v>
      </c>
      <c r="N446" s="30">
        <f t="shared" si="132"/>
        <v>0</v>
      </c>
      <c r="O446" s="30">
        <f t="shared" si="133"/>
        <v>180000</v>
      </c>
      <c r="P446" s="30">
        <f t="shared" si="134"/>
        <v>0</v>
      </c>
      <c r="R446" s="30">
        <f t="shared" si="135"/>
        <v>426086.95652173914</v>
      </c>
      <c r="S446" s="30">
        <f t="shared" si="136"/>
        <v>426086.95652173914</v>
      </c>
      <c r="T446" s="30">
        <f t="shared" si="137"/>
        <v>0</v>
      </c>
      <c r="V446" s="30">
        <f t="shared" si="138"/>
        <v>0</v>
      </c>
      <c r="X446" s="30">
        <f t="shared" si="122"/>
        <v>1790000</v>
      </c>
      <c r="Z446" s="30">
        <f t="shared" si="139"/>
        <v>2396086.9565217393</v>
      </c>
    </row>
    <row r="447" spans="2:26" x14ac:dyDescent="0.2">
      <c r="B447" s="34">
        <f t="shared" si="140"/>
        <v>43490</v>
      </c>
      <c r="C447" s="30" t="str">
        <f t="shared" si="123"/>
        <v>Fri</v>
      </c>
      <c r="D447" s="30">
        <f t="shared" si="124"/>
        <v>1</v>
      </c>
      <c r="E447" s="30">
        <f t="shared" si="125"/>
        <v>1</v>
      </c>
      <c r="F447" s="30">
        <f t="shared" si="126"/>
        <v>25</v>
      </c>
      <c r="G447" s="30">
        <f t="shared" si="127"/>
        <v>7</v>
      </c>
      <c r="H447" s="30">
        <f t="shared" si="128"/>
        <v>19</v>
      </c>
      <c r="I447" s="30">
        <f t="shared" si="129"/>
        <v>4</v>
      </c>
      <c r="J447" s="30">
        <f t="shared" si="130"/>
        <v>0</v>
      </c>
      <c r="L447" s="31">
        <f t="shared" si="141"/>
        <v>2800000</v>
      </c>
      <c r="M447" s="30">
        <f t="shared" si="131"/>
        <v>0</v>
      </c>
      <c r="N447" s="30">
        <f t="shared" si="132"/>
        <v>0</v>
      </c>
      <c r="O447" s="30">
        <f t="shared" si="133"/>
        <v>180000</v>
      </c>
      <c r="P447" s="30">
        <f t="shared" si="134"/>
        <v>0</v>
      </c>
      <c r="R447" s="30">
        <f t="shared" si="135"/>
        <v>426086.95652173914</v>
      </c>
      <c r="S447" s="30">
        <f t="shared" si="136"/>
        <v>426086.95652173914</v>
      </c>
      <c r="T447" s="30">
        <f t="shared" si="137"/>
        <v>0</v>
      </c>
      <c r="V447" s="30">
        <f t="shared" si="138"/>
        <v>0</v>
      </c>
      <c r="X447" s="30">
        <f t="shared" si="122"/>
        <v>0</v>
      </c>
      <c r="Z447" s="30">
        <f t="shared" si="139"/>
        <v>606086.95652173914</v>
      </c>
    </row>
    <row r="448" spans="2:26" x14ac:dyDescent="0.2">
      <c r="B448" s="34">
        <f t="shared" si="140"/>
        <v>43491</v>
      </c>
      <c r="C448" s="30" t="str">
        <f t="shared" si="123"/>
        <v>Sat</v>
      </c>
      <c r="D448" s="30">
        <f t="shared" si="124"/>
        <v>0</v>
      </c>
      <c r="E448" s="30">
        <f t="shared" si="125"/>
        <v>1</v>
      </c>
      <c r="F448" s="30">
        <f t="shared" si="126"/>
        <v>26</v>
      </c>
      <c r="G448" s="30">
        <f t="shared" si="127"/>
        <v>6</v>
      </c>
      <c r="H448" s="30">
        <f t="shared" si="128"/>
        <v>19</v>
      </c>
      <c r="I448" s="30">
        <f t="shared" si="129"/>
        <v>4</v>
      </c>
      <c r="J448" s="30">
        <f t="shared" si="130"/>
        <v>0</v>
      </c>
      <c r="L448" s="31">
        <f t="shared" si="141"/>
        <v>3150000</v>
      </c>
      <c r="M448" s="30">
        <f t="shared" si="131"/>
        <v>0</v>
      </c>
      <c r="N448" s="30">
        <f t="shared" si="132"/>
        <v>180000</v>
      </c>
      <c r="O448" s="30">
        <f t="shared" si="133"/>
        <v>0</v>
      </c>
      <c r="P448" s="30">
        <f t="shared" si="134"/>
        <v>0</v>
      </c>
      <c r="R448" s="30">
        <f t="shared" si="135"/>
        <v>426086.95652173914</v>
      </c>
      <c r="S448" s="30">
        <f t="shared" si="136"/>
        <v>0</v>
      </c>
      <c r="T448" s="30">
        <f t="shared" si="137"/>
        <v>0</v>
      </c>
      <c r="V448" s="30">
        <f t="shared" si="138"/>
        <v>0</v>
      </c>
      <c r="X448" s="30">
        <f t="shared" si="122"/>
        <v>0</v>
      </c>
      <c r="Z448" s="30">
        <f t="shared" si="139"/>
        <v>0</v>
      </c>
    </row>
    <row r="449" spans="2:26" x14ac:dyDescent="0.2">
      <c r="B449" s="34">
        <f t="shared" si="140"/>
        <v>43492</v>
      </c>
      <c r="C449" s="30" t="str">
        <f t="shared" si="123"/>
        <v>Sun</v>
      </c>
      <c r="D449" s="30">
        <f t="shared" si="124"/>
        <v>0</v>
      </c>
      <c r="E449" s="30">
        <f t="shared" si="125"/>
        <v>1</v>
      </c>
      <c r="F449" s="30">
        <f t="shared" si="126"/>
        <v>27</v>
      </c>
      <c r="G449" s="30">
        <f t="shared" si="127"/>
        <v>5</v>
      </c>
      <c r="H449" s="30">
        <f t="shared" si="128"/>
        <v>19</v>
      </c>
      <c r="I449" s="30">
        <f t="shared" si="129"/>
        <v>4</v>
      </c>
      <c r="J449" s="30">
        <f t="shared" si="130"/>
        <v>0</v>
      </c>
      <c r="L449" s="31">
        <f t="shared" si="141"/>
        <v>3500000</v>
      </c>
      <c r="M449" s="30">
        <f t="shared" si="131"/>
        <v>0</v>
      </c>
      <c r="N449" s="30">
        <f t="shared" si="132"/>
        <v>360000</v>
      </c>
      <c r="O449" s="30">
        <f t="shared" si="133"/>
        <v>0</v>
      </c>
      <c r="P449" s="30">
        <f t="shared" si="134"/>
        <v>0</v>
      </c>
      <c r="R449" s="30">
        <f t="shared" si="135"/>
        <v>426086.95652173914</v>
      </c>
      <c r="S449" s="30">
        <f t="shared" si="136"/>
        <v>0</v>
      </c>
      <c r="T449" s="30">
        <f t="shared" si="137"/>
        <v>0</v>
      </c>
      <c r="V449" s="30">
        <f t="shared" si="138"/>
        <v>0</v>
      </c>
      <c r="X449" s="30">
        <f t="shared" si="122"/>
        <v>0</v>
      </c>
      <c r="Z449" s="30">
        <f t="shared" si="139"/>
        <v>0</v>
      </c>
    </row>
    <row r="450" spans="2:26" x14ac:dyDescent="0.2">
      <c r="B450" s="34">
        <f t="shared" si="140"/>
        <v>43493</v>
      </c>
      <c r="C450" s="30" t="str">
        <f t="shared" si="123"/>
        <v>Mon</v>
      </c>
      <c r="D450" s="30">
        <f t="shared" si="124"/>
        <v>1</v>
      </c>
      <c r="E450" s="30">
        <f t="shared" si="125"/>
        <v>1</v>
      </c>
      <c r="F450" s="30">
        <f t="shared" si="126"/>
        <v>28</v>
      </c>
      <c r="G450" s="30">
        <f t="shared" si="127"/>
        <v>4</v>
      </c>
      <c r="H450" s="30">
        <f t="shared" si="128"/>
        <v>20</v>
      </c>
      <c r="I450" s="30">
        <f t="shared" si="129"/>
        <v>4</v>
      </c>
      <c r="J450" s="30">
        <f t="shared" si="130"/>
        <v>0</v>
      </c>
      <c r="L450" s="31">
        <f t="shared" si="141"/>
        <v>3850000</v>
      </c>
      <c r="M450" s="30">
        <f t="shared" si="131"/>
        <v>0</v>
      </c>
      <c r="N450" s="30">
        <f t="shared" si="132"/>
        <v>0</v>
      </c>
      <c r="O450" s="30">
        <f t="shared" si="133"/>
        <v>540000</v>
      </c>
      <c r="P450" s="30">
        <f t="shared" si="134"/>
        <v>0</v>
      </c>
      <c r="R450" s="30">
        <f t="shared" si="135"/>
        <v>426086.95652173914</v>
      </c>
      <c r="S450" s="30">
        <f t="shared" si="136"/>
        <v>426086.95652173914</v>
      </c>
      <c r="T450" s="30">
        <f t="shared" si="137"/>
        <v>0</v>
      </c>
      <c r="V450" s="30">
        <f t="shared" si="138"/>
        <v>0</v>
      </c>
      <c r="X450" s="30">
        <f t="shared" si="122"/>
        <v>0</v>
      </c>
      <c r="Z450" s="30">
        <f t="shared" si="139"/>
        <v>966086.95652173914</v>
      </c>
    </row>
    <row r="451" spans="2:26" x14ac:dyDescent="0.2">
      <c r="B451" s="34">
        <f t="shared" si="140"/>
        <v>43494</v>
      </c>
      <c r="C451" s="30" t="str">
        <f t="shared" si="123"/>
        <v>Tue</v>
      </c>
      <c r="D451" s="30">
        <f t="shared" si="124"/>
        <v>1</v>
      </c>
      <c r="E451" s="30">
        <f t="shared" si="125"/>
        <v>1</v>
      </c>
      <c r="F451" s="30">
        <f t="shared" si="126"/>
        <v>29</v>
      </c>
      <c r="G451" s="30">
        <f t="shared" si="127"/>
        <v>3</v>
      </c>
      <c r="H451" s="30">
        <f t="shared" si="128"/>
        <v>21</v>
      </c>
      <c r="I451" s="30">
        <f t="shared" si="129"/>
        <v>4</v>
      </c>
      <c r="J451" s="30">
        <f t="shared" si="130"/>
        <v>0</v>
      </c>
      <c r="L451" s="31">
        <f t="shared" si="141"/>
        <v>4200000</v>
      </c>
      <c r="M451" s="30">
        <f t="shared" si="131"/>
        <v>0</v>
      </c>
      <c r="N451" s="30">
        <f t="shared" si="132"/>
        <v>0</v>
      </c>
      <c r="O451" s="30">
        <f t="shared" si="133"/>
        <v>180000</v>
      </c>
      <c r="P451" s="30">
        <f t="shared" si="134"/>
        <v>0</v>
      </c>
      <c r="R451" s="30">
        <f t="shared" si="135"/>
        <v>426086.95652173914</v>
      </c>
      <c r="S451" s="30">
        <f t="shared" si="136"/>
        <v>426086.95652173914</v>
      </c>
      <c r="T451" s="30">
        <f t="shared" si="137"/>
        <v>0</v>
      </c>
      <c r="V451" s="30">
        <f t="shared" si="138"/>
        <v>0</v>
      </c>
      <c r="X451" s="30">
        <f t="shared" si="122"/>
        <v>0</v>
      </c>
      <c r="Z451" s="30">
        <f t="shared" si="139"/>
        <v>606086.95652173914</v>
      </c>
    </row>
    <row r="452" spans="2:26" x14ac:dyDescent="0.2">
      <c r="B452" s="34">
        <f t="shared" si="140"/>
        <v>43495</v>
      </c>
      <c r="C452" s="30" t="str">
        <f t="shared" si="123"/>
        <v>Wed</v>
      </c>
      <c r="D452" s="30">
        <f t="shared" si="124"/>
        <v>1</v>
      </c>
      <c r="E452" s="30">
        <f t="shared" si="125"/>
        <v>1</v>
      </c>
      <c r="F452" s="30">
        <f t="shared" si="126"/>
        <v>30</v>
      </c>
      <c r="G452" s="30">
        <f t="shared" si="127"/>
        <v>2</v>
      </c>
      <c r="H452" s="30">
        <f t="shared" si="128"/>
        <v>22</v>
      </c>
      <c r="I452" s="30">
        <f t="shared" si="129"/>
        <v>4</v>
      </c>
      <c r="J452" s="30">
        <f t="shared" si="130"/>
        <v>0</v>
      </c>
      <c r="L452" s="31">
        <f t="shared" si="141"/>
        <v>4550000</v>
      </c>
      <c r="M452" s="30">
        <f t="shared" si="131"/>
        <v>0</v>
      </c>
      <c r="N452" s="30">
        <f t="shared" si="132"/>
        <v>0</v>
      </c>
      <c r="O452" s="30">
        <f t="shared" si="133"/>
        <v>180000</v>
      </c>
      <c r="P452" s="30">
        <f t="shared" si="134"/>
        <v>0</v>
      </c>
      <c r="R452" s="30">
        <f t="shared" si="135"/>
        <v>426086.95652173914</v>
      </c>
      <c r="S452" s="30">
        <f t="shared" si="136"/>
        <v>426086.95652173914</v>
      </c>
      <c r="T452" s="30">
        <f t="shared" si="137"/>
        <v>0</v>
      </c>
      <c r="V452" s="30">
        <f t="shared" si="138"/>
        <v>0</v>
      </c>
      <c r="X452" s="30">
        <f t="shared" si="122"/>
        <v>0</v>
      </c>
      <c r="Z452" s="30">
        <f t="shared" si="139"/>
        <v>606086.95652173914</v>
      </c>
    </row>
    <row r="453" spans="2:26" x14ac:dyDescent="0.2">
      <c r="B453" s="34">
        <f t="shared" si="140"/>
        <v>43496</v>
      </c>
      <c r="C453" s="30" t="str">
        <f t="shared" si="123"/>
        <v>Thu</v>
      </c>
      <c r="D453" s="30">
        <f t="shared" si="124"/>
        <v>1</v>
      </c>
      <c r="E453" s="30">
        <f t="shared" si="125"/>
        <v>1</v>
      </c>
      <c r="F453" s="30">
        <f t="shared" si="126"/>
        <v>31</v>
      </c>
      <c r="G453" s="30">
        <f t="shared" si="127"/>
        <v>1</v>
      </c>
      <c r="H453" s="30">
        <f t="shared" si="128"/>
        <v>23</v>
      </c>
      <c r="I453" s="30">
        <f t="shared" si="129"/>
        <v>5</v>
      </c>
      <c r="J453" s="30">
        <f t="shared" si="130"/>
        <v>0</v>
      </c>
      <c r="L453" s="31">
        <f t="shared" si="141"/>
        <v>4900000</v>
      </c>
      <c r="M453" s="30">
        <f t="shared" si="131"/>
        <v>0</v>
      </c>
      <c r="N453" s="30">
        <f t="shared" si="132"/>
        <v>0</v>
      </c>
      <c r="O453" s="30">
        <f t="shared" si="133"/>
        <v>180000</v>
      </c>
      <c r="P453" s="30">
        <f t="shared" si="134"/>
        <v>0</v>
      </c>
      <c r="R453" s="30">
        <f t="shared" si="135"/>
        <v>426086.95652173914</v>
      </c>
      <c r="S453" s="30">
        <f t="shared" si="136"/>
        <v>426086.95652173914</v>
      </c>
      <c r="T453" s="30">
        <f t="shared" si="137"/>
        <v>0</v>
      </c>
      <c r="V453" s="30">
        <f t="shared" si="138"/>
        <v>0</v>
      </c>
      <c r="X453" s="30">
        <f t="shared" si="122"/>
        <v>1790000</v>
      </c>
      <c r="Z453" s="30">
        <f t="shared" si="139"/>
        <v>2396086.9565217393</v>
      </c>
    </row>
    <row r="454" spans="2:26" x14ac:dyDescent="0.2">
      <c r="B454" s="34">
        <f t="shared" si="140"/>
        <v>43497</v>
      </c>
      <c r="C454" s="30" t="str">
        <f t="shared" si="123"/>
        <v>Fri</v>
      </c>
      <c r="D454" s="30">
        <f t="shared" si="124"/>
        <v>1</v>
      </c>
      <c r="E454" s="30">
        <f t="shared" si="125"/>
        <v>2</v>
      </c>
      <c r="F454" s="30">
        <f t="shared" si="126"/>
        <v>1</v>
      </c>
      <c r="G454" s="30">
        <f t="shared" si="127"/>
        <v>28</v>
      </c>
      <c r="H454" s="30">
        <f t="shared" si="128"/>
        <v>1</v>
      </c>
      <c r="I454" s="30">
        <f t="shared" si="129"/>
        <v>0</v>
      </c>
      <c r="J454" s="30">
        <f t="shared" si="130"/>
        <v>0</v>
      </c>
      <c r="L454" s="31">
        <f t="shared" si="141"/>
        <v>5250000</v>
      </c>
      <c r="M454" s="30">
        <f t="shared" si="131"/>
        <v>0</v>
      </c>
      <c r="N454" s="30">
        <f t="shared" si="132"/>
        <v>0</v>
      </c>
      <c r="O454" s="30">
        <f t="shared" si="133"/>
        <v>180000</v>
      </c>
      <c r="P454" s="30">
        <f t="shared" si="134"/>
        <v>0</v>
      </c>
      <c r="R454" s="30">
        <f t="shared" si="135"/>
        <v>653333.33333333337</v>
      </c>
      <c r="S454" s="30">
        <f t="shared" si="136"/>
        <v>653333.33333333337</v>
      </c>
      <c r="T454" s="30">
        <f t="shared" si="137"/>
        <v>0</v>
      </c>
      <c r="V454" s="30">
        <f t="shared" si="138"/>
        <v>9230000</v>
      </c>
      <c r="X454" s="30">
        <f t="shared" si="122"/>
        <v>0</v>
      </c>
      <c r="Z454" s="30">
        <f t="shared" si="139"/>
        <v>10063333.333333334</v>
      </c>
    </row>
    <row r="455" spans="2:26" x14ac:dyDescent="0.2">
      <c r="B455" s="34">
        <f t="shared" si="140"/>
        <v>43498</v>
      </c>
      <c r="C455" s="30" t="str">
        <f t="shared" si="123"/>
        <v>Sat</v>
      </c>
      <c r="D455" s="30">
        <f t="shared" si="124"/>
        <v>0</v>
      </c>
      <c r="E455" s="30">
        <f t="shared" si="125"/>
        <v>2</v>
      </c>
      <c r="F455" s="30">
        <f t="shared" si="126"/>
        <v>2</v>
      </c>
      <c r="G455" s="30">
        <f t="shared" si="127"/>
        <v>27</v>
      </c>
      <c r="H455" s="30">
        <f t="shared" si="128"/>
        <v>1</v>
      </c>
      <c r="I455" s="30">
        <f t="shared" si="129"/>
        <v>0</v>
      </c>
      <c r="J455" s="30">
        <f t="shared" si="130"/>
        <v>0</v>
      </c>
      <c r="L455" s="31">
        <f t="shared" si="141"/>
        <v>5600000</v>
      </c>
      <c r="M455" s="30">
        <f t="shared" si="131"/>
        <v>0</v>
      </c>
      <c r="N455" s="30">
        <f t="shared" si="132"/>
        <v>180000</v>
      </c>
      <c r="O455" s="30">
        <f t="shared" si="133"/>
        <v>0</v>
      </c>
      <c r="P455" s="30">
        <f t="shared" si="134"/>
        <v>0</v>
      </c>
      <c r="R455" s="30">
        <f t="shared" si="135"/>
        <v>653333.33333333337</v>
      </c>
      <c r="S455" s="30">
        <f t="shared" si="136"/>
        <v>0</v>
      </c>
      <c r="T455" s="30">
        <f t="shared" si="137"/>
        <v>0</v>
      </c>
      <c r="V455" s="30">
        <f t="shared" si="138"/>
        <v>0</v>
      </c>
      <c r="X455" s="30">
        <f t="shared" si="122"/>
        <v>0</v>
      </c>
      <c r="Z455" s="30">
        <f t="shared" si="139"/>
        <v>0</v>
      </c>
    </row>
    <row r="456" spans="2:26" x14ac:dyDescent="0.2">
      <c r="B456" s="34">
        <f t="shared" si="140"/>
        <v>43499</v>
      </c>
      <c r="C456" s="30" t="str">
        <f t="shared" si="123"/>
        <v>Sun</v>
      </c>
      <c r="D456" s="30">
        <f t="shared" si="124"/>
        <v>0</v>
      </c>
      <c r="E456" s="30">
        <f t="shared" si="125"/>
        <v>2</v>
      </c>
      <c r="F456" s="30">
        <f t="shared" si="126"/>
        <v>3</v>
      </c>
      <c r="G456" s="30">
        <f t="shared" si="127"/>
        <v>26</v>
      </c>
      <c r="H456" s="30">
        <f t="shared" si="128"/>
        <v>1</v>
      </c>
      <c r="I456" s="30">
        <f t="shared" si="129"/>
        <v>0</v>
      </c>
      <c r="J456" s="30">
        <f t="shared" si="130"/>
        <v>0</v>
      </c>
      <c r="L456" s="31">
        <f t="shared" si="141"/>
        <v>5950000</v>
      </c>
      <c r="M456" s="30">
        <f t="shared" si="131"/>
        <v>0</v>
      </c>
      <c r="N456" s="30">
        <f t="shared" si="132"/>
        <v>360000</v>
      </c>
      <c r="O456" s="30">
        <f t="shared" si="133"/>
        <v>0</v>
      </c>
      <c r="P456" s="30">
        <f t="shared" si="134"/>
        <v>0</v>
      </c>
      <c r="R456" s="30">
        <f t="shared" si="135"/>
        <v>653333.33333333337</v>
      </c>
      <c r="S456" s="30">
        <f t="shared" si="136"/>
        <v>0</v>
      </c>
      <c r="T456" s="30">
        <f t="shared" si="137"/>
        <v>0</v>
      </c>
      <c r="V456" s="30">
        <f t="shared" si="138"/>
        <v>0</v>
      </c>
      <c r="X456" s="30">
        <f t="shared" si="122"/>
        <v>0</v>
      </c>
      <c r="Z456" s="30">
        <f t="shared" si="139"/>
        <v>0</v>
      </c>
    </row>
    <row r="457" spans="2:26" x14ac:dyDescent="0.2">
      <c r="B457" s="34">
        <f t="shared" si="140"/>
        <v>43500</v>
      </c>
      <c r="C457" s="30" t="str">
        <f t="shared" si="123"/>
        <v>Mon</v>
      </c>
      <c r="D457" s="30">
        <f t="shared" si="124"/>
        <v>1</v>
      </c>
      <c r="E457" s="30">
        <f t="shared" si="125"/>
        <v>2</v>
      </c>
      <c r="F457" s="30">
        <f t="shared" si="126"/>
        <v>4</v>
      </c>
      <c r="G457" s="30">
        <f t="shared" si="127"/>
        <v>25</v>
      </c>
      <c r="H457" s="30">
        <f t="shared" si="128"/>
        <v>2</v>
      </c>
      <c r="I457" s="30">
        <f t="shared" si="129"/>
        <v>0</v>
      </c>
      <c r="J457" s="30">
        <f t="shared" si="130"/>
        <v>0</v>
      </c>
      <c r="L457" s="31">
        <f t="shared" si="141"/>
        <v>6300000</v>
      </c>
      <c r="M457" s="30">
        <f t="shared" si="131"/>
        <v>0</v>
      </c>
      <c r="N457" s="30">
        <f t="shared" si="132"/>
        <v>0</v>
      </c>
      <c r="O457" s="30">
        <f t="shared" si="133"/>
        <v>540000</v>
      </c>
      <c r="P457" s="30">
        <f t="shared" si="134"/>
        <v>0</v>
      </c>
      <c r="R457" s="30">
        <f t="shared" si="135"/>
        <v>653333.33333333337</v>
      </c>
      <c r="S457" s="30">
        <f t="shared" si="136"/>
        <v>653333.33333333337</v>
      </c>
      <c r="T457" s="30">
        <f t="shared" si="137"/>
        <v>0</v>
      </c>
      <c r="V457" s="30">
        <f t="shared" si="138"/>
        <v>0</v>
      </c>
      <c r="X457" s="30">
        <f t="shared" si="122"/>
        <v>0</v>
      </c>
      <c r="Z457" s="30">
        <f t="shared" si="139"/>
        <v>1193333.3333333335</v>
      </c>
    </row>
    <row r="458" spans="2:26" x14ac:dyDescent="0.2">
      <c r="B458" s="34">
        <f t="shared" si="140"/>
        <v>43501</v>
      </c>
      <c r="C458" s="30" t="str">
        <f t="shared" si="123"/>
        <v>Tue</v>
      </c>
      <c r="D458" s="30">
        <f t="shared" si="124"/>
        <v>1</v>
      </c>
      <c r="E458" s="30">
        <f t="shared" si="125"/>
        <v>2</v>
      </c>
      <c r="F458" s="30">
        <f t="shared" si="126"/>
        <v>5</v>
      </c>
      <c r="G458" s="30">
        <f t="shared" si="127"/>
        <v>24</v>
      </c>
      <c r="H458" s="30">
        <f t="shared" si="128"/>
        <v>3</v>
      </c>
      <c r="I458" s="30">
        <f t="shared" si="129"/>
        <v>0</v>
      </c>
      <c r="J458" s="30">
        <f t="shared" si="130"/>
        <v>1903000</v>
      </c>
      <c r="L458" s="31">
        <f t="shared" si="141"/>
        <v>6650000</v>
      </c>
      <c r="M458" s="30">
        <f t="shared" si="131"/>
        <v>0</v>
      </c>
      <c r="N458" s="30">
        <f t="shared" si="132"/>
        <v>0</v>
      </c>
      <c r="O458" s="30">
        <f t="shared" si="133"/>
        <v>180000</v>
      </c>
      <c r="P458" s="30">
        <f t="shared" si="134"/>
        <v>0</v>
      </c>
      <c r="R458" s="30">
        <f t="shared" si="135"/>
        <v>653333.33333333337</v>
      </c>
      <c r="S458" s="30">
        <f t="shared" si="136"/>
        <v>653333.33333333337</v>
      </c>
      <c r="T458" s="30">
        <f t="shared" si="137"/>
        <v>0</v>
      </c>
      <c r="V458" s="30">
        <f t="shared" si="138"/>
        <v>0</v>
      </c>
      <c r="X458" s="30">
        <f t="shared" si="122"/>
        <v>0</v>
      </c>
      <c r="Z458" s="30">
        <f t="shared" si="139"/>
        <v>2736333.3333333335</v>
      </c>
    </row>
  </sheetData>
  <autoFilter ref="B26:Z458"/>
  <pageMargins left="0.70866141732283472" right="0.70866141732283472" top="0.74803149606299213" bottom="0.74803149606299213" header="0.31496062992125984" footer="0.31496062992125984"/>
  <pageSetup paperSize="9" fitToWidth="2" orientation="portrait" verticalDpi="4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Formats</vt:lpstr>
      <vt:lpstr>Workings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</dc:creator>
  <cp:lastModifiedBy>Diarmuid Early</cp:lastModifiedBy>
  <dcterms:created xsi:type="dcterms:W3CDTF">2015-10-14T05:12:28Z</dcterms:created>
  <dcterms:modified xsi:type="dcterms:W3CDTF">2017-10-09T02:24:02Z</dcterms:modified>
</cp:coreProperties>
</file>